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unwomen.sharepoint.com/teams/ProyectosEE_CA/Shared Documents/EFI/2. Gestión/2.3 KNOWLEDGE MANAGEMENT/1. KPs para edición y clearance/1. Herramienta Autodiagnostico/"/>
    </mc:Choice>
  </mc:AlternateContent>
  <xr:revisionPtr revIDLastSave="33" documentId="8_{CAEF771E-25CE-43FC-A2EC-B98A29E93518}" xr6:coauthVersionLast="47" xr6:coauthVersionMax="47" xr10:uidLastSave="{32BB1B9A-B53E-4CDB-9D0C-51C1E0CE398F}"/>
  <bookViews>
    <workbookView xWindow="-110" yWindow="-110" windowWidth="19420" windowHeight="10300" tabRatio="938" firstSheet="1" xr2:uid="{08CDE0B1-A453-4C9E-AED4-779063D6A5B9}"/>
  </bookViews>
  <sheets>
    <sheet name="Intro" sheetId="1" r:id="rId1"/>
    <sheet name="Información de la institución" sheetId="2" r:id="rId2"/>
    <sheet name="Disponibilidad de datos" sheetId="3" r:id="rId3"/>
    <sheet name="Análisis y Segmentación" sheetId="5" r:id="rId4"/>
    <sheet name="Diseño de productos y servicios" sheetId="6" r:id="rId5"/>
    <sheet name="Implementación" sheetId="7" r:id="rId6"/>
    <sheet name="Cultura organizacional y capaci" sheetId="8" r:id="rId7"/>
    <sheet name="Estado de situación" sheetId="9" r:id="rId8"/>
    <sheet name="Listas" sheetId="4" state="hidden" r:id="rId9"/>
    <sheet name="Reconocimientos"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 l="1"/>
  <c r="F25" i="3" s="1" a="1"/>
  <c r="F25" i="3" s="1"/>
  <c r="E24" i="3"/>
  <c r="F24" i="3" s="1" a="1"/>
  <c r="F24" i="3" s="1"/>
  <c r="E23" i="3"/>
  <c r="F23" i="3" s="1" a="1"/>
  <c r="F23" i="3" s="1"/>
  <c r="E22" i="3"/>
  <c r="F22" i="3" s="1" a="1"/>
  <c r="F22" i="3" s="1"/>
  <c r="E21" i="3"/>
  <c r="F21" i="3" s="1" a="1"/>
  <c r="F21" i="3" s="1"/>
  <c r="E20" i="3"/>
  <c r="F20" i="3" s="1" a="1"/>
  <c r="F20" i="3" s="1"/>
  <c r="E19" i="3"/>
  <c r="F19" i="3" s="1" a="1"/>
  <c r="F19" i="3" s="1"/>
  <c r="E18" i="3"/>
  <c r="F18" i="3" s="1" a="1"/>
  <c r="F18" i="3" s="1"/>
  <c r="E17" i="3"/>
  <c r="E31" i="8"/>
  <c r="F31" i="8" s="1" a="1"/>
  <c r="F31" i="8" s="1"/>
  <c r="E34" i="8"/>
  <c r="F34" i="8" s="1" a="1"/>
  <c r="F34" i="8" s="1"/>
  <c r="G34" i="8" s="1"/>
  <c r="E36" i="8"/>
  <c r="F36" i="8" s="1" a="1"/>
  <c r="F36" i="8" s="1"/>
  <c r="G36" i="8" s="1"/>
  <c r="E35" i="8"/>
  <c r="F35" i="8" s="1" a="1"/>
  <c r="F35" i="8" s="1"/>
  <c r="G35" i="8" s="1"/>
  <c r="E33" i="8"/>
  <c r="F33" i="8" s="1" a="1"/>
  <c r="F33" i="8" s="1"/>
  <c r="E32" i="8"/>
  <c r="F32" i="8" s="1" a="1"/>
  <c r="F32" i="8" s="1"/>
  <c r="E50" i="8"/>
  <c r="E25" i="8"/>
  <c r="G30" i="8" l="1"/>
  <c r="E28" i="8" l="1"/>
  <c r="E27" i="8"/>
  <c r="E26" i="8"/>
  <c r="E22" i="6"/>
  <c r="E21" i="6"/>
  <c r="E20" i="6"/>
  <c r="E19" i="6"/>
  <c r="E18" i="6"/>
  <c r="E17" i="6"/>
  <c r="E16" i="6"/>
  <c r="E15" i="6"/>
  <c r="E14" i="6"/>
  <c r="E13" i="6"/>
  <c r="E56" i="3"/>
  <c r="F56" i="3" s="1" a="1"/>
  <c r="F56" i="3" s="1"/>
  <c r="E55" i="3"/>
  <c r="F55" i="3" s="1" a="1"/>
  <c r="F55" i="3" s="1"/>
  <c r="E54" i="3"/>
  <c r="F54" i="3" s="1" a="1"/>
  <c r="F54" i="3" s="1"/>
  <c r="E53" i="3"/>
  <c r="F53" i="3" s="1" a="1"/>
  <c r="F53" i="3" s="1"/>
  <c r="E52" i="3"/>
  <c r="F52" i="3" s="1" a="1"/>
  <c r="F52" i="3" s="1"/>
  <c r="E51" i="3"/>
  <c r="F51" i="3" s="1" a="1"/>
  <c r="F51" i="3" s="1"/>
  <c r="G50" i="3" l="1"/>
  <c r="E10" i="8" l="1"/>
  <c r="F10" i="8" s="1" a="1"/>
  <c r="F10" i="8" s="1"/>
  <c r="E9" i="8"/>
  <c r="F9" i="8" s="1" a="1"/>
  <c r="F9" i="8" s="1"/>
  <c r="E44" i="8"/>
  <c r="F44" i="8" s="1" a="1"/>
  <c r="F44" i="8" s="1"/>
  <c r="E47" i="8"/>
  <c r="F47" i="8" s="1" a="1"/>
  <c r="F47" i="8" s="1"/>
  <c r="E46" i="8"/>
  <c r="F46" i="8" s="1" a="1"/>
  <c r="F46" i="8" s="1"/>
  <c r="E45" i="8"/>
  <c r="F45" i="8" s="1" a="1"/>
  <c r="F45" i="8" s="1"/>
  <c r="E38" i="8"/>
  <c r="F38" i="8" s="1" a="1"/>
  <c r="F38" i="8" s="1"/>
  <c r="G38" i="8" s="1"/>
  <c r="E39" i="8"/>
  <c r="F39" i="8" s="1" a="1"/>
  <c r="F39" i="8" s="1"/>
  <c r="G39" i="8" s="1"/>
  <c r="E40" i="8"/>
  <c r="F40" i="8" s="1" a="1"/>
  <c r="F40" i="8" s="1"/>
  <c r="G40" i="8" s="1"/>
  <c r="E37" i="8"/>
  <c r="F37" i="8" s="1" a="1"/>
  <c r="F37" i="8" s="1"/>
  <c r="G37" i="8" s="1"/>
  <c r="F28" i="8" a="1"/>
  <c r="F28" i="8" s="1"/>
  <c r="F27" i="8" a="1"/>
  <c r="F27" i="8" s="1"/>
  <c r="F26" i="8" a="1"/>
  <c r="F26" i="8" s="1"/>
  <c r="F25" i="8" a="1"/>
  <c r="F25" i="8" s="1"/>
  <c r="E21" i="8"/>
  <c r="F21" i="8" s="1" a="1"/>
  <c r="F21" i="8" s="1"/>
  <c r="E20" i="8"/>
  <c r="E19" i="8"/>
  <c r="E18" i="8"/>
  <c r="E17" i="8"/>
  <c r="E15" i="8"/>
  <c r="F15" i="8" s="1" a="1"/>
  <c r="F15" i="8" s="1"/>
  <c r="E14" i="8"/>
  <c r="F14" i="8" s="1" a="1"/>
  <c r="F14" i="8" s="1"/>
  <c r="E13" i="8"/>
  <c r="F13" i="8" s="1" a="1"/>
  <c r="F13" i="8" s="1"/>
  <c r="E12" i="8"/>
  <c r="F12" i="8" s="1" a="1"/>
  <c r="F12" i="8" s="1"/>
  <c r="B11" i="8"/>
  <c r="G24" i="8" l="1"/>
  <c r="G22" i="8" s="1"/>
  <c r="O13" i="9" s="1"/>
  <c r="G43" i="8"/>
  <c r="G11" i="8"/>
  <c r="G8" i="8"/>
  <c r="E30" i="3"/>
  <c r="E60" i="8"/>
  <c r="F60" i="8" s="1" a="1"/>
  <c r="F60" i="8" s="1"/>
  <c r="E62" i="8"/>
  <c r="F62" i="8" s="1" a="1"/>
  <c r="F62" i="8" s="1"/>
  <c r="E61" i="8"/>
  <c r="F61" i="8" s="1" a="1"/>
  <c r="F61" i="8" s="1"/>
  <c r="E55" i="8"/>
  <c r="F55" i="8" s="1" a="1"/>
  <c r="F55" i="8" s="1"/>
  <c r="E56" i="8"/>
  <c r="F56" i="8" s="1" a="1"/>
  <c r="F56" i="8" s="1"/>
  <c r="E57" i="8"/>
  <c r="F57" i="8" s="1" a="1"/>
  <c r="F57" i="8" s="1"/>
  <c r="E58" i="8"/>
  <c r="F58" i="8" s="1" a="1"/>
  <c r="F58" i="8" s="1"/>
  <c r="E54" i="8"/>
  <c r="F54" i="8" s="1" a="1"/>
  <c r="F54" i="8" s="1"/>
  <c r="E52" i="8"/>
  <c r="F52" i="8" s="1" a="1"/>
  <c r="F52" i="8" s="1"/>
  <c r="E51" i="8"/>
  <c r="F51" i="8" s="1" a="1"/>
  <c r="F51" i="8" s="1"/>
  <c r="F50" i="8" a="1"/>
  <c r="F50" i="8" s="1"/>
  <c r="F17" i="8" a="1"/>
  <c r="F17" i="8" s="1"/>
  <c r="F20" i="8" a="1"/>
  <c r="F20" i="8" s="1"/>
  <c r="F19" i="8" a="1"/>
  <c r="F19" i="8" s="1"/>
  <c r="F18" i="8" a="1"/>
  <c r="F18" i="8" s="1"/>
  <c r="B16" i="8"/>
  <c r="B24" i="8" s="1"/>
  <c r="E51" i="7"/>
  <c r="F51" i="7" s="1" a="1"/>
  <c r="F51" i="7" s="1"/>
  <c r="E84" i="7"/>
  <c r="F84" i="7" s="1" a="1"/>
  <c r="F84" i="7" s="1"/>
  <c r="E83" i="7"/>
  <c r="F83" i="7" s="1" a="1"/>
  <c r="F83" i="7" s="1"/>
  <c r="E82" i="7"/>
  <c r="F82" i="7" s="1" a="1"/>
  <c r="F82" i="7" s="1"/>
  <c r="G81" i="7" s="1"/>
  <c r="E78" i="7"/>
  <c r="F78" i="7" s="1" a="1"/>
  <c r="F78" i="7" s="1"/>
  <c r="E80" i="7"/>
  <c r="F80" i="7" s="1" a="1"/>
  <c r="F80" i="7" s="1"/>
  <c r="E79" i="7"/>
  <c r="F79" i="7" s="1" a="1"/>
  <c r="F79" i="7" s="1"/>
  <c r="E73" i="7"/>
  <c r="F73" i="7" s="1" a="1"/>
  <c r="F73" i="7" s="1"/>
  <c r="E76" i="7"/>
  <c r="F76" i="7" s="1" a="1"/>
  <c r="F76" i="7" s="1"/>
  <c r="E75" i="7"/>
  <c r="F75" i="7" s="1" a="1"/>
  <c r="F75" i="7" s="1"/>
  <c r="E74" i="7"/>
  <c r="F74" i="7" s="1" a="1"/>
  <c r="F74" i="7" s="1"/>
  <c r="E69" i="7"/>
  <c r="F69" i="7" s="1" a="1"/>
  <c r="F69" i="7" s="1"/>
  <c r="G68" i="7" s="1"/>
  <c r="E71" i="7"/>
  <c r="F71" i="7" s="1" a="1"/>
  <c r="F71" i="7" s="1"/>
  <c r="E70" i="7"/>
  <c r="F70" i="7" s="1" a="1"/>
  <c r="F70" i="7" s="1"/>
  <c r="E63" i="7"/>
  <c r="F63" i="7" s="1" a="1"/>
  <c r="F63" i="7" s="1"/>
  <c r="E67" i="7"/>
  <c r="F67" i="7" s="1" a="1"/>
  <c r="F67" i="7" s="1"/>
  <c r="E66" i="7"/>
  <c r="F66" i="7" s="1" a="1"/>
  <c r="F66" i="7" s="1"/>
  <c r="E65" i="7"/>
  <c r="F65" i="7" s="1" a="1"/>
  <c r="F65" i="7" s="1"/>
  <c r="E64" i="7"/>
  <c r="F64" i="7" s="1" a="1"/>
  <c r="F64" i="7" s="1"/>
  <c r="E56" i="7"/>
  <c r="E53" i="7"/>
  <c r="F53" i="7" s="1" a="1"/>
  <c r="F53" i="7" s="1"/>
  <c r="E52" i="7"/>
  <c r="F52" i="7" s="1" a="1"/>
  <c r="F52" i="7" s="1"/>
  <c r="E47" i="7"/>
  <c r="E42" i="7"/>
  <c r="F42" i="7" s="1" a="1"/>
  <c r="F42" i="7" s="1"/>
  <c r="E35" i="7"/>
  <c r="F35" i="7" s="1" a="1"/>
  <c r="F35" i="7" s="1"/>
  <c r="E36" i="7"/>
  <c r="F36" i="7" s="1" a="1"/>
  <c r="F36" i="7" s="1"/>
  <c r="E37" i="7"/>
  <c r="F37" i="7" s="1" a="1"/>
  <c r="F37" i="7" s="1"/>
  <c r="E38" i="7"/>
  <c r="F38" i="7" s="1" a="1"/>
  <c r="F38" i="7" s="1"/>
  <c r="E34" i="7"/>
  <c r="F34" i="7" s="1" a="1"/>
  <c r="F34" i="7" s="1"/>
  <c r="E29" i="7"/>
  <c r="F29" i="7" s="1" a="1"/>
  <c r="F29" i="7" s="1"/>
  <c r="E28" i="7"/>
  <c r="F28" i="7" s="1" a="1"/>
  <c r="F28" i="7" s="1"/>
  <c r="E30" i="7"/>
  <c r="F30" i="7" s="1" a="1"/>
  <c r="F30" i="7" s="1"/>
  <c r="E31" i="7"/>
  <c r="F31" i="7" s="1" a="1"/>
  <c r="F31" i="7" s="1"/>
  <c r="E32" i="7"/>
  <c r="F32" i="7" s="1" a="1"/>
  <c r="F32" i="7" s="1"/>
  <c r="E21" i="7"/>
  <c r="F21" i="7" s="1" a="1"/>
  <c r="F21" i="7" s="1"/>
  <c r="E26" i="7"/>
  <c r="F26" i="7" s="1" a="1"/>
  <c r="F26" i="7" s="1"/>
  <c r="E25" i="7"/>
  <c r="F25" i="7" s="1" a="1"/>
  <c r="F25" i="7" s="1"/>
  <c r="E24" i="7"/>
  <c r="F24" i="7" s="1" a="1"/>
  <c r="F24" i="7" s="1"/>
  <c r="E23" i="7"/>
  <c r="F23" i="7" s="1" a="1"/>
  <c r="F23" i="7" s="1"/>
  <c r="E22" i="7"/>
  <c r="F22" i="7" s="1" a="1"/>
  <c r="F22" i="7" s="1"/>
  <c r="E19" i="7"/>
  <c r="F19" i="7" s="1" a="1"/>
  <c r="F19" i="7" s="1"/>
  <c r="E18" i="7"/>
  <c r="F18" i="7" s="1" a="1"/>
  <c r="F18" i="7" s="1"/>
  <c r="E17" i="7"/>
  <c r="F17" i="7" s="1" a="1"/>
  <c r="F17" i="7" s="1"/>
  <c r="E15" i="7"/>
  <c r="F15" i="7" s="1" a="1"/>
  <c r="F15" i="7" s="1"/>
  <c r="E14" i="7"/>
  <c r="F14" i="7" s="1" a="1"/>
  <c r="F14" i="7" s="1"/>
  <c r="E13" i="7"/>
  <c r="F13" i="7" s="1" a="1"/>
  <c r="F13" i="7" s="1"/>
  <c r="E9" i="7"/>
  <c r="F9" i="7" s="1" a="1"/>
  <c r="F9" i="7" s="1"/>
  <c r="E11" i="7"/>
  <c r="F11" i="7" s="1" a="1"/>
  <c r="F11" i="7" s="1"/>
  <c r="E10" i="7"/>
  <c r="F10" i="7" s="1" a="1"/>
  <c r="F10" i="7" s="1"/>
  <c r="B30" i="8" l="1"/>
  <c r="B34" i="8" s="1"/>
  <c r="B35" i="8" s="1"/>
  <c r="B36" i="8" s="1"/>
  <c r="B37" i="8" s="1"/>
  <c r="B38" i="8" s="1"/>
  <c r="B39" i="8" s="1"/>
  <c r="B40" i="8" s="1"/>
  <c r="B43" i="8" s="1"/>
  <c r="B49" i="8" s="1"/>
  <c r="B53" i="8" s="1"/>
  <c r="B59" i="8" s="1"/>
  <c r="G8" i="7"/>
  <c r="G12" i="7"/>
  <c r="G16" i="7"/>
  <c r="G77" i="7"/>
  <c r="G72" i="7"/>
  <c r="G50" i="7"/>
  <c r="G33" i="7"/>
  <c r="G27" i="7"/>
  <c r="G62" i="7"/>
  <c r="G20" i="7"/>
  <c r="G16" i="8"/>
  <c r="G6" i="8" s="1"/>
  <c r="O12" i="9" s="1"/>
  <c r="O11" i="9" s="1"/>
  <c r="G59" i="8"/>
  <c r="G49" i="8"/>
  <c r="G53" i="8"/>
  <c r="G41" i="8" l="1"/>
  <c r="G60" i="7"/>
  <c r="L14" i="9" s="1"/>
  <c r="G6" i="7"/>
  <c r="L12" i="9" s="1"/>
  <c r="E59" i="7"/>
  <c r="F59" i="7" s="1" a="1"/>
  <c r="F59" i="7" s="1"/>
  <c r="E58" i="7"/>
  <c r="F58" i="7" s="1" a="1"/>
  <c r="F58" i="7" s="1"/>
  <c r="E57" i="7"/>
  <c r="F57" i="7" s="1" a="1"/>
  <c r="F57" i="7" s="1"/>
  <c r="F56" i="7" a="1"/>
  <c r="F56" i="7" s="1"/>
  <c r="E49" i="7"/>
  <c r="F49" i="7" s="1" a="1"/>
  <c r="F49" i="7" s="1"/>
  <c r="E48" i="7"/>
  <c r="F48" i="7" s="1" a="1"/>
  <c r="F48" i="7" s="1"/>
  <c r="F47" i="7" a="1"/>
  <c r="F47" i="7" s="1"/>
  <c r="E45" i="7"/>
  <c r="F45" i="7" s="1" a="1"/>
  <c r="F45" i="7" s="1"/>
  <c r="E44" i="7"/>
  <c r="F44" i="7" s="1" a="1"/>
  <c r="F44" i="7" s="1"/>
  <c r="E43" i="7"/>
  <c r="F43" i="7" s="1" a="1"/>
  <c r="F43" i="7" s="1"/>
  <c r="B12" i="7"/>
  <c r="B16" i="7" s="1"/>
  <c r="B20" i="7" s="1"/>
  <c r="B27" i="7" s="1"/>
  <c r="B33" i="7" s="1"/>
  <c r="B41" i="7" s="1"/>
  <c r="B46" i="7" s="1"/>
  <c r="B50" i="7" s="1"/>
  <c r="B55" i="7" s="1"/>
  <c r="B62" i="7" s="1"/>
  <c r="B68" i="7" s="1"/>
  <c r="B72" i="7" s="1"/>
  <c r="B77" i="7" s="1"/>
  <c r="B81" i="7" s="1"/>
  <c r="E59" i="6"/>
  <c r="F59" i="6" s="1" a="1"/>
  <c r="F59" i="6" s="1"/>
  <c r="E58" i="6"/>
  <c r="F58" i="6" s="1" a="1"/>
  <c r="F58" i="6" s="1"/>
  <c r="E57" i="6"/>
  <c r="F57" i="6" s="1" a="1"/>
  <c r="F57" i="6" s="1"/>
  <c r="E46" i="6"/>
  <c r="F46" i="6" s="1" a="1"/>
  <c r="F46" i="6" s="1"/>
  <c r="E47" i="6"/>
  <c r="F47" i="6" s="1" a="1"/>
  <c r="F47" i="6" s="1"/>
  <c r="E48" i="6"/>
  <c r="F48" i="6" s="1" a="1"/>
  <c r="F48" i="6" s="1"/>
  <c r="E49" i="6"/>
  <c r="F49" i="6" s="1" a="1"/>
  <c r="F49" i="6" s="1"/>
  <c r="E50" i="6"/>
  <c r="F50" i="6" s="1" a="1"/>
  <c r="F50" i="6" s="1"/>
  <c r="E51" i="6"/>
  <c r="F51" i="6" s="1" a="1"/>
  <c r="F51" i="6" s="1"/>
  <c r="E52" i="6"/>
  <c r="F52" i="6" s="1" a="1"/>
  <c r="F52" i="6" s="1"/>
  <c r="E45" i="6"/>
  <c r="F45" i="6" s="1" a="1"/>
  <c r="F45" i="6" s="1"/>
  <c r="E40" i="6"/>
  <c r="F40" i="6" s="1" a="1"/>
  <c r="F40" i="6" s="1"/>
  <c r="E43" i="6"/>
  <c r="F43" i="6" s="1" a="1"/>
  <c r="F43" i="6" s="1"/>
  <c r="E42" i="6"/>
  <c r="F42" i="6" s="1" a="1"/>
  <c r="F42" i="6" s="1"/>
  <c r="E41" i="6"/>
  <c r="F41" i="6" s="1" a="1"/>
  <c r="F41" i="6" s="1"/>
  <c r="E35" i="6"/>
  <c r="F35" i="6" s="1" a="1"/>
  <c r="F35" i="6" s="1"/>
  <c r="E38" i="6"/>
  <c r="F38" i="6" s="1" a="1"/>
  <c r="F38" i="6" s="1"/>
  <c r="E37" i="6"/>
  <c r="F37" i="6" s="1" a="1"/>
  <c r="F37" i="6" s="1"/>
  <c r="E36" i="6"/>
  <c r="F36" i="6" s="1" a="1"/>
  <c r="F36" i="6" s="1"/>
  <c r="E28" i="3"/>
  <c r="E32" i="3"/>
  <c r="E33" i="6"/>
  <c r="F33" i="6" s="1" a="1"/>
  <c r="F33" i="6" s="1"/>
  <c r="E31" i="6"/>
  <c r="F31" i="6" s="1" a="1"/>
  <c r="F31" i="6" s="1"/>
  <c r="E32" i="6"/>
  <c r="F32" i="6" s="1" a="1"/>
  <c r="F32" i="6" s="1"/>
  <c r="E26" i="6"/>
  <c r="F26" i="6" s="1" a="1"/>
  <c r="F26" i="6" s="1"/>
  <c r="E29" i="6"/>
  <c r="F29" i="6" s="1" a="1"/>
  <c r="F29" i="6" s="1"/>
  <c r="E28" i="6"/>
  <c r="F28" i="6" s="1" a="1"/>
  <c r="F28" i="6" s="1"/>
  <c r="E27" i="6"/>
  <c r="F27" i="6" s="1" a="1"/>
  <c r="F27" i="6" s="1"/>
  <c r="E22" i="5"/>
  <c r="F22" i="5" s="1" a="1"/>
  <c r="F22" i="5" s="1"/>
  <c r="E14" i="5"/>
  <c r="F14" i="5" s="1" a="1"/>
  <c r="F14" i="5" s="1"/>
  <c r="E12" i="5"/>
  <c r="F12" i="5" s="1" a="1"/>
  <c r="F12" i="5" s="1"/>
  <c r="G12" i="5" s="1"/>
  <c r="E11" i="5"/>
  <c r="F11" i="5" s="1" a="1"/>
  <c r="F11" i="5" s="1"/>
  <c r="E10" i="5"/>
  <c r="F10" i="5" s="1" a="1"/>
  <c r="F10" i="5" s="1"/>
  <c r="E8" i="5"/>
  <c r="F8" i="5" s="1" a="1"/>
  <c r="F8" i="5" s="1"/>
  <c r="G8" i="5" s="1"/>
  <c r="E37" i="5"/>
  <c r="F37" i="5" s="1" a="1"/>
  <c r="F37" i="5" s="1"/>
  <c r="G37" i="5" s="1"/>
  <c r="E36" i="5"/>
  <c r="F36" i="5" s="1" a="1"/>
  <c r="F36" i="5" s="1"/>
  <c r="G36" i="5" s="1"/>
  <c r="E28" i="5"/>
  <c r="F28" i="5" s="1" a="1"/>
  <c r="F28" i="5" s="1"/>
  <c r="E20" i="5"/>
  <c r="F20" i="5" s="1" a="1"/>
  <c r="F20" i="5" s="1"/>
  <c r="E25" i="5"/>
  <c r="F25" i="5" s="1" a="1"/>
  <c r="F25" i="5" s="1"/>
  <c r="E24" i="5"/>
  <c r="F24" i="5" s="1" a="1"/>
  <c r="F24" i="5" s="1"/>
  <c r="E23" i="5"/>
  <c r="F23" i="5" s="1" a="1"/>
  <c r="F23" i="5" s="1"/>
  <c r="F14" i="6" a="1"/>
  <c r="F14" i="6" s="1"/>
  <c r="F15" i="6" a="1"/>
  <c r="F15" i="6" s="1"/>
  <c r="F16" i="6" a="1"/>
  <c r="F16" i="6" s="1"/>
  <c r="F17" i="6" a="1"/>
  <c r="F17" i="6" s="1"/>
  <c r="F18" i="6" a="1"/>
  <c r="F18" i="6" s="1"/>
  <c r="F19" i="6" a="1"/>
  <c r="F19" i="6" s="1"/>
  <c r="F20" i="6" a="1"/>
  <c r="F20" i="6" s="1"/>
  <c r="F21" i="6" a="1"/>
  <c r="F21" i="6" s="1"/>
  <c r="F22" i="6" a="1"/>
  <c r="F22" i="6" s="1"/>
  <c r="F13" i="6" a="1"/>
  <c r="F13" i="6" s="1"/>
  <c r="E73" i="5"/>
  <c r="F73" i="5" s="1" a="1"/>
  <c r="F73" i="5" s="1"/>
  <c r="E63" i="6"/>
  <c r="F63" i="6" s="1" a="1"/>
  <c r="F63" i="6" s="1"/>
  <c r="G63" i="6" s="1"/>
  <c r="E61" i="6"/>
  <c r="F61" i="6" s="1" a="1"/>
  <c r="F61" i="6" s="1"/>
  <c r="G61" i="6" s="1"/>
  <c r="E62" i="6"/>
  <c r="F62" i="6" s="1" a="1"/>
  <c r="F62" i="6" s="1"/>
  <c r="G62" i="6" s="1"/>
  <c r="E64" i="6"/>
  <c r="F64" i="6" s="1" a="1"/>
  <c r="F64" i="6" s="1"/>
  <c r="G64" i="6" s="1"/>
  <c r="E60" i="6"/>
  <c r="F60" i="6" s="1" a="1"/>
  <c r="F60" i="6" s="1"/>
  <c r="G60" i="6" s="1"/>
  <c r="E55" i="6"/>
  <c r="F55" i="6" s="1" a="1"/>
  <c r="F55" i="6" s="1"/>
  <c r="G55" i="6" s="1"/>
  <c r="E9" i="6"/>
  <c r="F9" i="6" s="1" a="1"/>
  <c r="F9" i="6" s="1"/>
  <c r="G9" i="6" s="1"/>
  <c r="E10" i="6"/>
  <c r="F10" i="6" s="1" a="1"/>
  <c r="F10" i="6" s="1"/>
  <c r="G10" i="6" s="1"/>
  <c r="E11" i="6"/>
  <c r="F11" i="6" s="1" a="1"/>
  <c r="F11" i="6" s="1"/>
  <c r="G11" i="6" s="1"/>
  <c r="E8" i="6"/>
  <c r="F8" i="6" s="1" a="1"/>
  <c r="F8" i="6" s="1"/>
  <c r="G8" i="6" s="1"/>
  <c r="E58" i="5"/>
  <c r="F58" i="5" s="1" a="1"/>
  <c r="F58" i="5" s="1"/>
  <c r="E72" i="5"/>
  <c r="F72" i="5" s="1" a="1"/>
  <c r="F72" i="5" s="1"/>
  <c r="E71" i="5"/>
  <c r="F71" i="5" s="1" a="1"/>
  <c r="F71" i="5" s="1"/>
  <c r="E70" i="5"/>
  <c r="F70" i="5" s="1" a="1"/>
  <c r="F70" i="5" s="1"/>
  <c r="E69" i="5"/>
  <c r="F69" i="5" s="1" a="1"/>
  <c r="F69" i="5" s="1"/>
  <c r="E68" i="5"/>
  <c r="F68" i="5" s="1" a="1"/>
  <c r="F68" i="5" s="1"/>
  <c r="E67" i="5"/>
  <c r="F67" i="5" s="1" a="1"/>
  <c r="F67" i="5" s="1"/>
  <c r="E66" i="5"/>
  <c r="F66" i="5" s="1" a="1"/>
  <c r="F66" i="5" s="1"/>
  <c r="E65" i="5"/>
  <c r="F65" i="5" s="1" a="1"/>
  <c r="F65" i="5" s="1"/>
  <c r="E64" i="5"/>
  <c r="F64" i="5" s="1" a="1"/>
  <c r="F64" i="5" s="1"/>
  <c r="E63" i="5"/>
  <c r="F63" i="5" s="1" a="1"/>
  <c r="F63" i="5" s="1"/>
  <c r="E62" i="5"/>
  <c r="F62" i="5" s="1" a="1"/>
  <c r="F62" i="5" s="1"/>
  <c r="E61" i="5"/>
  <c r="F61" i="5" s="1" a="1"/>
  <c r="F61" i="5" s="1"/>
  <c r="E60" i="5"/>
  <c r="F60" i="5" s="1" a="1"/>
  <c r="F60" i="5" s="1"/>
  <c r="E59" i="5"/>
  <c r="F59" i="5" s="1" a="1"/>
  <c r="F59" i="5" s="1"/>
  <c r="E56" i="5"/>
  <c r="F56" i="5" s="1" a="1"/>
  <c r="F56" i="5" s="1"/>
  <c r="E55" i="5"/>
  <c r="F55" i="5" s="1" a="1"/>
  <c r="F55" i="5" s="1"/>
  <c r="E54" i="5"/>
  <c r="F54" i="5" s="1" a="1"/>
  <c r="F54" i="5" s="1"/>
  <c r="E53" i="5"/>
  <c r="F53" i="5" s="1" a="1"/>
  <c r="F53" i="5" s="1"/>
  <c r="E52" i="5"/>
  <c r="F52" i="5" s="1" a="1"/>
  <c r="F52" i="5" s="1"/>
  <c r="E51" i="5"/>
  <c r="F51" i="5" s="1" a="1"/>
  <c r="F51" i="5" s="1"/>
  <c r="E50" i="5"/>
  <c r="F50" i="5" s="1" a="1"/>
  <c r="F50" i="5" s="1"/>
  <c r="E43" i="5"/>
  <c r="F43" i="5" s="1" a="1"/>
  <c r="F43" i="5" s="1"/>
  <c r="E42" i="5"/>
  <c r="F42" i="5" s="1" a="1"/>
  <c r="F42" i="5" s="1"/>
  <c r="E48" i="5"/>
  <c r="F48" i="5" s="1" a="1"/>
  <c r="F48" i="5" s="1"/>
  <c r="E47" i="5"/>
  <c r="F47" i="5" s="1" a="1"/>
  <c r="F47" i="5" s="1"/>
  <c r="E46" i="5"/>
  <c r="F46" i="5" s="1" a="1"/>
  <c r="F46" i="5" s="1"/>
  <c r="E45" i="5"/>
  <c r="F45" i="5" s="1" a="1"/>
  <c r="F45" i="5" s="1"/>
  <c r="E44" i="5"/>
  <c r="F44" i="5" s="1" a="1"/>
  <c r="F44" i="5" s="1"/>
  <c r="E40" i="5"/>
  <c r="F40" i="5" s="1" a="1"/>
  <c r="F40" i="5" s="1"/>
  <c r="G40" i="5" s="1"/>
  <c r="E35" i="5"/>
  <c r="F35" i="5" s="1" a="1"/>
  <c r="F35" i="5" s="1"/>
  <c r="E34" i="5"/>
  <c r="F34" i="5" s="1" a="1"/>
  <c r="F34" i="5" s="1"/>
  <c r="E33" i="5"/>
  <c r="F33" i="5" s="1" a="1"/>
  <c r="F33" i="5" s="1"/>
  <c r="E32" i="5"/>
  <c r="F32" i="5" s="1" a="1"/>
  <c r="F32" i="5" s="1"/>
  <c r="E31" i="5"/>
  <c r="F31" i="5" s="1" a="1"/>
  <c r="F31" i="5" s="1"/>
  <c r="E30" i="5"/>
  <c r="F30" i="5" s="1" a="1"/>
  <c r="F30" i="5" s="1"/>
  <c r="E29" i="5"/>
  <c r="F29" i="5" s="1" a="1"/>
  <c r="F29" i="5" s="1"/>
  <c r="E27" i="5"/>
  <c r="F27" i="5" s="1" a="1"/>
  <c r="F27" i="5" s="1"/>
  <c r="E19" i="5"/>
  <c r="F19" i="5" s="1" a="1"/>
  <c r="F19" i="5" s="1"/>
  <c r="E18" i="5"/>
  <c r="F18" i="5" s="1" a="1"/>
  <c r="F18" i="5" s="1"/>
  <c r="E17" i="5"/>
  <c r="F17" i="5" s="1" a="1"/>
  <c r="F17" i="5" s="1"/>
  <c r="E16" i="5"/>
  <c r="F16" i="5" s="1" a="1"/>
  <c r="F16" i="5" s="1"/>
  <c r="E15" i="5"/>
  <c r="F15" i="5" s="1" a="1"/>
  <c r="F15" i="5" s="1"/>
  <c r="E14" i="3"/>
  <c r="B9" i="6"/>
  <c r="B10" i="6" s="1"/>
  <c r="B11" i="6" s="1"/>
  <c r="B12" i="6" s="1"/>
  <c r="B25" i="6" s="1"/>
  <c r="B30" i="6" s="1"/>
  <c r="B34" i="6" s="1"/>
  <c r="B39" i="6" s="1"/>
  <c r="B44" i="6" s="1"/>
  <c r="B55" i="6" s="1"/>
  <c r="B56" i="6" s="1"/>
  <c r="B60" i="6" s="1"/>
  <c r="B61" i="6" s="1"/>
  <c r="B62" i="6" s="1"/>
  <c r="B63" i="6" s="1"/>
  <c r="B64" i="6" s="1"/>
  <c r="G55" i="7" l="1"/>
  <c r="G46" i="7"/>
  <c r="O14" i="9"/>
  <c r="G41" i="7"/>
  <c r="G9" i="5"/>
  <c r="G30" i="6"/>
  <c r="G56" i="6"/>
  <c r="G53" i="6" s="1"/>
  <c r="I14" i="9" s="1"/>
  <c r="G12" i="6"/>
  <c r="G6" i="6" s="1"/>
  <c r="I12" i="9" s="1"/>
  <c r="G26" i="5"/>
  <c r="G39" i="6"/>
  <c r="G44" i="6"/>
  <c r="G34" i="6"/>
  <c r="G25" i="6"/>
  <c r="G13" i="5"/>
  <c r="G21" i="5"/>
  <c r="G57" i="5"/>
  <c r="G41" i="5"/>
  <c r="G49" i="5"/>
  <c r="E76" i="3"/>
  <c r="F76" i="3" s="1" a="1"/>
  <c r="F76" i="3" s="1"/>
  <c r="E75" i="3"/>
  <c r="F75" i="3" s="1" a="1"/>
  <c r="F75" i="3" s="1"/>
  <c r="E74" i="3"/>
  <c r="F74" i="3" s="1" a="1"/>
  <c r="F74" i="3" s="1"/>
  <c r="E73" i="3"/>
  <c r="F73" i="3" s="1" a="1"/>
  <c r="F73" i="3" s="1"/>
  <c r="E72" i="3"/>
  <c r="F72" i="3" s="1" a="1"/>
  <c r="F72" i="3" s="1"/>
  <c r="E71" i="3"/>
  <c r="F71" i="3" s="1" a="1"/>
  <c r="F71" i="3" s="1"/>
  <c r="E69" i="3"/>
  <c r="F69" i="3" s="1" a="1"/>
  <c r="F69" i="3" s="1"/>
  <c r="E68" i="3"/>
  <c r="F68" i="3" s="1" a="1"/>
  <c r="F68" i="3" s="1"/>
  <c r="E67" i="3"/>
  <c r="F67" i="3" s="1" a="1"/>
  <c r="F67" i="3" s="1"/>
  <c r="E65" i="3"/>
  <c r="F65" i="3" s="1" a="1"/>
  <c r="F65" i="3" s="1"/>
  <c r="E64" i="3"/>
  <c r="F64" i="3" s="1" a="1"/>
  <c r="F64" i="3" s="1"/>
  <c r="E63" i="3"/>
  <c r="F63" i="3" s="1" a="1"/>
  <c r="F63" i="3" s="1"/>
  <c r="E62" i="3"/>
  <c r="F62" i="3" s="1" a="1"/>
  <c r="F62" i="3" s="1"/>
  <c r="E61" i="3"/>
  <c r="F61" i="3" s="1" a="1"/>
  <c r="F61" i="3" s="1"/>
  <c r="E60" i="3"/>
  <c r="F60" i="3" s="1" a="1"/>
  <c r="F60" i="3" s="1"/>
  <c r="E47" i="3"/>
  <c r="F47" i="3" s="1" a="1"/>
  <c r="F47" i="3" s="1"/>
  <c r="E35" i="3"/>
  <c r="E49" i="3"/>
  <c r="F49" i="3" s="1" a="1"/>
  <c r="F49" i="3" s="1"/>
  <c r="E48" i="3"/>
  <c r="F48" i="3" s="1" a="1"/>
  <c r="F48" i="3" s="1"/>
  <c r="E43" i="3"/>
  <c r="F43" i="3" s="1" a="1"/>
  <c r="F43" i="3" s="1"/>
  <c r="E45" i="3"/>
  <c r="F45" i="3" s="1" a="1"/>
  <c r="F45" i="3" s="1"/>
  <c r="E44" i="3"/>
  <c r="F44" i="3" s="1" a="1"/>
  <c r="F44" i="3" s="1"/>
  <c r="G46" i="3" l="1"/>
  <c r="G39" i="7"/>
  <c r="L13" i="9" s="1"/>
  <c r="L11" i="9" s="1"/>
  <c r="G23" i="6" a="1"/>
  <c r="G23" i="6" s="1"/>
  <c r="G42" i="3"/>
  <c r="G66" i="3"/>
  <c r="G59" i="3"/>
  <c r="G70" i="3"/>
  <c r="G38" i="5"/>
  <c r="F13" i="9" s="1"/>
  <c r="G6" i="5"/>
  <c r="F12" i="9" s="1"/>
  <c r="E40" i="3"/>
  <c r="F40" i="3" s="1" a="1"/>
  <c r="F40" i="3" s="1"/>
  <c r="E39" i="3"/>
  <c r="F39" i="3" s="1" a="1"/>
  <c r="F39" i="3" s="1"/>
  <c r="E38" i="3"/>
  <c r="F38" i="3" s="1" a="1"/>
  <c r="F38" i="3" s="1"/>
  <c r="E37" i="3"/>
  <c r="F37" i="3" s="1" a="1"/>
  <c r="F37" i="3" s="1"/>
  <c r="F35" i="3" a="1"/>
  <c r="F35" i="3" s="1"/>
  <c r="F30" i="3" a="1"/>
  <c r="F30" i="3" s="1"/>
  <c r="F32" i="3" a="1"/>
  <c r="F32" i="3" s="1"/>
  <c r="E31" i="3"/>
  <c r="F31" i="3" s="1" a="1"/>
  <c r="F31" i="3" s="1"/>
  <c r="F14" i="3" a="1"/>
  <c r="F14" i="3" s="1"/>
  <c r="E27" i="3"/>
  <c r="F27" i="3" s="1" a="1"/>
  <c r="F27" i="3" s="1"/>
  <c r="G27" i="3" s="1"/>
  <c r="F28" i="3" a="1"/>
  <c r="F28" i="3" s="1"/>
  <c r="G28" i="3" s="1"/>
  <c r="E26" i="3"/>
  <c r="F26" i="3" s="1" a="1"/>
  <c r="F26" i="3" s="1"/>
  <c r="G26" i="3" s="1"/>
  <c r="F17" i="3" a="1"/>
  <c r="F17" i="3" s="1"/>
  <c r="G16" i="3" s="1"/>
  <c r="E15" i="3"/>
  <c r="F15" i="3" s="1" a="1"/>
  <c r="F15" i="3" s="1"/>
  <c r="E11" i="3"/>
  <c r="F11" i="3" s="1" a="1"/>
  <c r="F11" i="3" s="1"/>
  <c r="E12" i="3"/>
  <c r="F12" i="3" s="1" a="1"/>
  <c r="F12" i="3" s="1"/>
  <c r="G12" i="3" s="1"/>
  <c r="E10" i="3"/>
  <c r="F10" i="3" s="1" a="1"/>
  <c r="F10" i="3" s="1"/>
  <c r="E9" i="3"/>
  <c r="F9" i="3" s="1" a="1"/>
  <c r="F9" i="3" s="1"/>
  <c r="B9" i="5"/>
  <c r="B12" i="5" s="1"/>
  <c r="B13" i="5" s="1"/>
  <c r="B21" i="5" s="1"/>
  <c r="B26" i="5" s="1"/>
  <c r="B36" i="5" s="1"/>
  <c r="B37" i="5" s="1"/>
  <c r="B40" i="5" s="1"/>
  <c r="B41" i="5" s="1"/>
  <c r="B49" i="5" s="1"/>
  <c r="B57" i="5" s="1"/>
  <c r="G58" i="3" l="1"/>
  <c r="C14" i="9" s="1"/>
  <c r="I13" i="9"/>
  <c r="I11" i="9" s="1"/>
  <c r="F11" i="9"/>
  <c r="G29" i="3"/>
  <c r="G35" i="3"/>
  <c r="G36" i="3"/>
  <c r="G13" i="3"/>
  <c r="G8" i="3"/>
  <c r="B12" i="3"/>
  <c r="B13" i="3" s="1"/>
  <c r="B16" i="3" s="1"/>
  <c r="B26" i="3" s="1"/>
  <c r="B27" i="3" s="1"/>
  <c r="B28" i="3" s="1"/>
  <c r="B29" i="3" s="1"/>
  <c r="B35" i="3" s="1"/>
  <c r="B36" i="3" s="1"/>
  <c r="B42" i="3" s="1"/>
  <c r="B46" i="3" s="1"/>
  <c r="B50" i="3" s="1"/>
  <c r="B59" i="3" s="1"/>
  <c r="B66" i="3" s="1"/>
  <c r="B70" i="3" s="1"/>
  <c r="G33" i="3" l="1"/>
  <c r="C13" i="9" s="1"/>
  <c r="G6" i="3"/>
  <c r="C12" i="9" s="1"/>
  <c r="C11" i="9" l="1"/>
  <c r="N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<sst xmlns="http://schemas.openxmlformats.org/spreadsheetml/2006/main" count="451" uniqueCount="419">
  <si>
    <t>Herramienta de análisis de inclusión de las mujeres en la provisión de productos y servicios financieros</t>
  </si>
  <si>
    <t xml:space="preserve">La herramienta ayuda a instituciones proveedoras de servicios financieros -instituciones que prestan servicios financieros regulados y no regulados- , a identificar fortalezas, debilidades y oportunidades para incorporar la inteligencia de género en el diseño y provisión de servicios financieros, así como a desarrollar productos específicos para el mercado de las mujeres. </t>
  </si>
  <si>
    <r>
      <rPr>
        <b/>
        <sz val="12"/>
        <color rgb="FF8C3E68"/>
        <rFont val="Calibri"/>
        <family val="2"/>
        <scheme val="minor"/>
      </rPr>
      <t>La herramienta</t>
    </r>
    <r>
      <rPr>
        <sz val="12"/>
        <color theme="1"/>
        <rFont val="Calibri"/>
        <family val="2"/>
        <scheme val="minor"/>
      </rPr>
      <t xml:space="preserve">
</t>
    </r>
    <r>
      <rPr>
        <sz val="12"/>
        <color rgb="FF25B570"/>
        <rFont val="Calibri"/>
        <family val="2"/>
        <scheme val="minor"/>
      </rPr>
      <t xml:space="preserve">• </t>
    </r>
    <r>
      <rPr>
        <sz val="12"/>
        <color theme="1"/>
        <rFont val="Calibri"/>
        <family val="2"/>
        <scheme val="minor"/>
      </rPr>
      <t xml:space="preserve">Está basada en conocimientos existentes de buenas prácticas internacionales en relación con la creación y gestión de productos financieros rentables, que logran incrementar el acceso y uso de los mismos por parte de las mujeres, así como generar valor en su vida y la de sus negocios.  
</t>
    </r>
    <r>
      <rPr>
        <sz val="12"/>
        <color rgb="FF25B570"/>
        <rFont val="Calibri"/>
        <family val="2"/>
        <scheme val="minor"/>
      </rPr>
      <t xml:space="preserve">• </t>
    </r>
    <r>
      <rPr>
        <sz val="12"/>
        <color theme="1"/>
        <rFont val="Calibri"/>
        <family val="2"/>
        <scheme val="minor"/>
      </rPr>
      <t xml:space="preserve">Está orientada a proveedores de servicios financieros, desarrollada con base en un sondeo y entrevistas realizadas a instituciones financieras y otros actores del ecosistema.
</t>
    </r>
    <r>
      <rPr>
        <sz val="12"/>
        <color rgb="FF25B570"/>
        <rFont val="Calibri"/>
        <family val="2"/>
        <scheme val="minor"/>
      </rPr>
      <t xml:space="preserve">• </t>
    </r>
    <r>
      <rPr>
        <sz val="12"/>
        <color theme="1"/>
        <rFont val="Calibri"/>
        <family val="2"/>
        <scheme val="minor"/>
      </rPr>
      <t>Combina los estándares en relación con la igualdad de género en las empresas, el enfoque centrado en la persona y la inteligencia de género aplicada a proveedores de servicios financieros.</t>
    </r>
    <r>
      <rPr>
        <sz val="11"/>
        <color theme="1"/>
        <rFont val="Calibri"/>
        <family val="2"/>
        <scheme val="minor"/>
      </rPr>
      <t xml:space="preserve"> </t>
    </r>
  </si>
  <si>
    <r>
      <rPr>
        <b/>
        <sz val="12"/>
        <color rgb="FF8C3E68"/>
        <rFont val="Calibri"/>
        <family val="2"/>
        <scheme val="minor"/>
      </rPr>
      <t>Los proveedores de servicios financieros pueden utilizar la herramienta para:</t>
    </r>
    <r>
      <rPr>
        <sz val="12"/>
        <color theme="1"/>
        <rFont val="Calibri"/>
        <family val="2"/>
        <scheme val="minor"/>
      </rPr>
      <t xml:space="preserve">
</t>
    </r>
    <r>
      <rPr>
        <sz val="12"/>
        <color rgb="FF25B570"/>
        <rFont val="Calibri"/>
        <family val="2"/>
        <scheme val="minor"/>
      </rPr>
      <t>•</t>
    </r>
    <r>
      <rPr>
        <sz val="12"/>
        <color theme="1"/>
        <rFont val="Calibri"/>
        <family val="2"/>
        <scheme val="minor"/>
      </rPr>
      <t xml:space="preserve"> Evaluar su enfoque estratégico en relación con las tendencias del sistema financiero.
</t>
    </r>
    <r>
      <rPr>
        <sz val="12"/>
        <color rgb="FF25B570"/>
        <rFont val="Calibri"/>
        <family val="2"/>
        <scheme val="minor"/>
      </rPr>
      <t>•</t>
    </r>
    <r>
      <rPr>
        <sz val="12"/>
        <color theme="1"/>
        <rFont val="Calibri"/>
        <family val="2"/>
        <scheme val="minor"/>
      </rPr>
      <t xml:space="preserve"> Conocer las mejores prácticas en la prestación de servicios financieros para el mercado de las mujeres a nivel global.
</t>
    </r>
    <r>
      <rPr>
        <sz val="12"/>
        <color rgb="FF25B570"/>
        <rFont val="Calibri"/>
        <family val="2"/>
        <scheme val="minor"/>
      </rPr>
      <t>•</t>
    </r>
    <r>
      <rPr>
        <sz val="12"/>
        <color theme="1"/>
        <rFont val="Calibri"/>
        <family val="2"/>
        <scheme val="minor"/>
      </rPr>
      <t xml:space="preserve"> Identificar áreas de funcionamiento que podrían incorporar la inteligencia de género para su continuo mejoramiento. 
</t>
    </r>
    <r>
      <rPr>
        <sz val="12"/>
        <color rgb="FF25B570"/>
        <rFont val="Calibri"/>
        <family val="2"/>
        <scheme val="minor"/>
      </rPr>
      <t>•</t>
    </r>
    <r>
      <rPr>
        <sz val="12"/>
        <color theme="1"/>
        <rFont val="Calibri"/>
        <family val="2"/>
        <scheme val="minor"/>
      </rPr>
      <t xml:space="preserve"> Ofrecer valor a los segmentos de mujeres mejorando los productos actuales así como diseñando programas específicos para ellas. 
</t>
    </r>
    <r>
      <rPr>
        <sz val="12"/>
        <color rgb="FF25B570"/>
        <rFont val="Calibri"/>
        <family val="2"/>
        <scheme val="minor"/>
      </rPr>
      <t>•</t>
    </r>
    <r>
      <rPr>
        <sz val="12"/>
        <color theme="1"/>
        <rFont val="Calibri"/>
        <family val="2"/>
        <scheme val="minor"/>
      </rPr>
      <t xml:space="preserve"> Ajustar procesos y prácticas en torno a la promoción y comercialización de sus productos y servicios financieros tomando en cuenta la elección de canales de venta y contacto, comunicaciones, estrategias de marketing a fin de brindar un producto y una experiencia que fomente un uso equitativo de los servicios financieros.
</t>
    </r>
    <r>
      <rPr>
        <sz val="12"/>
        <color rgb="FF25B570"/>
        <rFont val="Calibri"/>
        <family val="2"/>
        <scheme val="minor"/>
      </rPr>
      <t>•</t>
    </r>
    <r>
      <rPr>
        <sz val="12"/>
        <color theme="1"/>
        <rFont val="Calibri"/>
        <family val="2"/>
        <scheme val="minor"/>
      </rPr>
      <t xml:space="preserve"> Ajustar procesos y prácticas en torno a la producción y gestión de datos de manera que se fomente la inclusión financiera de las mujeres.
</t>
    </r>
    <r>
      <rPr>
        <sz val="12"/>
        <color rgb="FF25B570"/>
        <rFont val="Calibri"/>
        <family val="2"/>
        <scheme val="minor"/>
      </rPr>
      <t xml:space="preserve">• </t>
    </r>
    <r>
      <rPr>
        <sz val="12"/>
        <color theme="1"/>
        <rFont val="Calibri"/>
        <family val="2"/>
        <scheme val="minor"/>
      </rPr>
      <t>Establecer una línea de base, fijar metas y objetivos concretos, y medir el avance en cuanto a la incorporación de buenas prácticas así como resultados en la reducción de brechas de género en el acceso y uso de servicios financieros.</t>
    </r>
  </si>
  <si>
    <r>
      <rPr>
        <b/>
        <sz val="12"/>
        <color rgb="FF8C3E68"/>
        <rFont val="Calibri"/>
        <family val="2"/>
        <scheme val="minor"/>
      </rPr>
      <t>Estructura y contenido de la herramienta</t>
    </r>
    <r>
      <rPr>
        <sz val="12"/>
        <color theme="1"/>
        <rFont val="Calibri"/>
        <family val="2"/>
        <scheme val="minor"/>
      </rPr>
      <t xml:space="preserve">
Estos módulos invitan a quien responde a recorrer acciones recomendadas en las distintas secciones y registrar la existencia o no de esa práctica dentro de la institución.</t>
    </r>
  </si>
  <si>
    <t>Módulo 1: Disponibilidad de datos</t>
  </si>
  <si>
    <t xml:space="preserve">Producción y gestión de datos desagregados sobre la cartera, indicadores de género (aquellos que permiten observar cómo evolucionan aspectos de la desigualdad entre sexos producidos por los roles de género), así como información de fuentes externas sobre segmentos específicos de mercado que permite informar el desarrollo de productos y estrategias comerciales más inclusivas.  </t>
  </si>
  <si>
    <t>Módulo 2:  Análisis y segmentación</t>
  </si>
  <si>
    <t>Los datos desagregados por sexo permiten realizar un análisis de las diferencias de acceso, uso de productos y servicios financieros entre mujeres y hombres, construir de ahí perfiles de personas que nos permiten segmentar la base de afiliación y diseñar servicios financieros a su medida.</t>
  </si>
  <si>
    <t>Módulo 3: Diseño de productos y servicios financieros con inteligencia de género</t>
  </si>
  <si>
    <t>Desde una perspectiva centrada en la persona, incorporamos la inteligencia para agregar valor a los distintos subsegmentos de mujeres a través de todos los productos y servicios que se ofrecen.</t>
  </si>
  <si>
    <t>Módulo 4: Implementación de productos y servicios financieros</t>
  </si>
  <si>
    <t>La publicidad, venta y prestación servicios asociados para garantizar la adquisición, uso y rentabilidad del producto para mujeres o diseñado con inteligencia de género requiere reconocer y accionar sesgos inconscientes que impactan en el acceso y uso de servicios financieros.</t>
  </si>
  <si>
    <t xml:space="preserve">Módulo 5: Cultura organizacional y capacidades </t>
  </si>
  <si>
    <t>Los proveedores de servicios financieros deben promover una cultura organizacional consecuente articulando el compromiso y acción por la inclusión de las mujeres con un enfoque en el diseño y prestación productos y servicios centrado en la persona, aportando un marco desde la incorporación de políticas, prácticas y el desarrollo de capacidades.</t>
  </si>
  <si>
    <r>
      <rPr>
        <b/>
        <sz val="12"/>
        <color rgb="FF8C3E68"/>
        <rFont val="Calibri"/>
        <family val="2"/>
        <scheme val="minor"/>
      </rPr>
      <t>Resultados del autodiagnóstico</t>
    </r>
    <r>
      <rPr>
        <sz val="12"/>
        <color theme="1"/>
        <rFont val="Calibri"/>
        <family val="2"/>
        <scheme val="minor"/>
      </rPr>
      <t xml:space="preserve">
Luego de completar los cinco módulos se obtiene un puntaje general y otro por módulo. Este es acompañado por una herramienta visual que, utilizando la metodología del semáforo, muestra el estado de situación en las distintas secciones analizadas. Esta información presentada de manera gráfica permite tomar decisiones sobre un plan de mejora. </t>
    </r>
  </si>
  <si>
    <t>© 2023 ONU Mujeres. Todos los Derechos Reservados</t>
  </si>
  <si>
    <t>Nombre de la Institución</t>
  </si>
  <si>
    <t>Nombre de la persona referente en el proceso de autodiagnóstico</t>
  </si>
  <si>
    <t>Puesto de la persona referente</t>
  </si>
  <si>
    <t>Indique el tipo de cooperativa correspondiente a la institución para la que se aplica la herramienta</t>
  </si>
  <si>
    <t>Total Cartera (Valor monetario registrado en el Balance General, por favor indique la moneda)</t>
  </si>
  <si>
    <t>Total en monto de cartera activa Mujeres (monto y porcentaje)</t>
  </si>
  <si>
    <t>Total en monto de cartera activa Hombres (monto y porcentaje)</t>
  </si>
  <si>
    <t>Cantidad de personas afiliadas</t>
  </si>
  <si>
    <t>Cantidad total (hombres y mujeres)</t>
  </si>
  <si>
    <t>Cantidad total de mujeres (todos los productos)</t>
  </si>
  <si>
    <t>Cantidad total de hombres (todos los productos)</t>
  </si>
  <si>
    <t>Cantidad total de empresas de propieda mujeres</t>
  </si>
  <si>
    <t>Cantidad total de empresas de propiedad hombres</t>
  </si>
  <si>
    <t xml:space="preserve">Disponibilidad de datos </t>
  </si>
  <si>
    <t xml:space="preserve">Producción y gestión de datos de datos desagregados por sexo y género sobre la cartera así como la consulta e incorporación de información de fuentes externas sobre segmentos específicos de mercado que permite informar el desarrollo de productos y estrategias comerciales más inclusivas.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</si>
  <si>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Sección 1. Prácticas de gestión de datos internos:</t>
    </r>
    <r>
      <rPr>
        <sz val="12"/>
        <color theme="1"/>
        <rFont val="Calibri"/>
        <family val="2"/>
        <scheme val="minor"/>
      </rPr>
      <t xml:space="preserve"> </t>
    </r>
    <r>
      <rPr>
        <i/>
        <sz val="12"/>
        <color theme="1"/>
        <rFont val="Calibri"/>
        <family val="2"/>
        <scheme val="minor"/>
      </rPr>
      <t xml:space="preserve">el establecimiento de buenas prácticas internas en torno a la recolección y sistematización de los datos de las personas permite, a través del desarrollo de perfiles personales, incorporar análisis de prácticas en los comportamientos financieros, identificar barreras de acceso y uso a los productos y servicios financieros así como las necesidades y preferencias según perfiles de usuarias/os. De esta forma identificar y conocer a la persona cliente permite decidir qué segmentos atender y cómo hacerlo. Desde la generación de perfiles individuales se pueden identificar con esa clienta/e la tenencia de productos personales así como el perfil de usuarias/os de productos y servicios financieros de las/os propietarias/os de las empresas de clientela.
</t>
    </r>
    <r>
      <rPr>
        <b/>
        <i/>
        <sz val="12"/>
        <color rgb="FF25B570"/>
        <rFont val="Calibri"/>
        <family val="2"/>
        <scheme val="minor"/>
      </rPr>
      <t xml:space="preserve">Sección 2. Empresas Mujeres: </t>
    </r>
    <r>
      <rPr>
        <i/>
        <sz val="12"/>
        <color theme="1"/>
        <rFont val="Calibri"/>
        <family val="2"/>
        <scheme val="minor"/>
      </rPr>
      <t xml:space="preserve"> la identificación de la empresa propiedad de mujeres permite recolectar datos desagregados sobre el perfil de las empresas, el acceso y el uso que hacen de los servicios financieros. De igual forma que con los datos sobre las personas, los datos desagregados de las empresas nos permiten entender sus características particulares y ofrecer servicios y productos acorde.
</t>
    </r>
    <r>
      <rPr>
        <b/>
        <i/>
        <sz val="12"/>
        <color rgb="FF25B570"/>
        <rFont val="Calibri"/>
        <family val="2"/>
        <scheme val="minor"/>
      </rPr>
      <t>Sección 3. Información del mercado para conocer el segmento mujeres:</t>
    </r>
    <r>
      <rPr>
        <i/>
        <sz val="12"/>
        <color theme="1"/>
        <rFont val="Calibri"/>
        <family val="2"/>
        <scheme val="minor"/>
      </rPr>
      <t xml:space="preserve"> existen fuentes nacionales e internacionales que permiten incrementar el conocimiento que se tiene de un mercado poco explorado. Incorporar este conocimiento posibilita mejorar la oferta de valor actual que se le brinda a las mujeres así como también calcular el tamaño de mercado potencial que se podría atender. </t>
    </r>
  </si>
  <si>
    <t>Sección / Preguntas</t>
  </si>
  <si>
    <t>Respuesta</t>
  </si>
  <si>
    <t>Peso relativo</t>
  </si>
  <si>
    <t>Estado ponderado</t>
  </si>
  <si>
    <t>Estado de situación</t>
  </si>
  <si>
    <t xml:space="preserve">SECCIÓN 1: Prácticas de gestión de datos internos para el diseño de productos y servicios financieros centrados en la persona		</t>
  </si>
  <si>
    <t xml:space="preserve">Cuentan con datos basados en la persona </t>
  </si>
  <si>
    <t>Se registra el sexo de la/el clienta/e, permitiendo esto conocer todos los productos que posee</t>
  </si>
  <si>
    <t xml:space="preserve">El campo de registro está en blanco sin valor predeterminado  </t>
  </si>
  <si>
    <t>El sexo se incorpora en el sistema de manera automática al cruzar información con su número de documento oficial de identificación / documento nacional de identificación</t>
  </si>
  <si>
    <t>Se vinculan las diferentes fuentes de información de la persona afiliada que posee la organización (CRM, formularios en línea, información recolectada por personal de atención directa)</t>
  </si>
  <si>
    <t>Cuentan con prácticas de tratamiento de datos desagregados por sexo en distintos momentos permitiendo generar información específica sobre posibles cuellos de botella en el acceso a servicios financieros para mujeres y hombres</t>
  </si>
  <si>
    <t>Se recolectan datos desagregados por sexo en…</t>
  </si>
  <si>
    <t>En la etapa de atracción a las personas afiliadas (ej.: visita a página web, consulta en sucursales)</t>
  </si>
  <si>
    <t>En la etapa de incorporación como afiliada (ej.: aplicaciones, aprobaciones, compras por primera vez )</t>
  </si>
  <si>
    <t xml:space="preserve">Se desagrega por sexo la información sobre tenencia de cada uno de los diferentes productos y servicios financieros </t>
  </si>
  <si>
    <t>Caja de ahorro</t>
  </si>
  <si>
    <t>Cuenta corriente</t>
  </si>
  <si>
    <t xml:space="preserve">Producto de ahorro </t>
  </si>
  <si>
    <t>Tarjeta de crédito</t>
  </si>
  <si>
    <t>Aportaciones</t>
  </si>
  <si>
    <t>Depósitos a plazo</t>
  </si>
  <si>
    <t>Créditos</t>
  </si>
  <si>
    <t>Seguros</t>
  </si>
  <si>
    <t>Si ofrece otro servicio y producto financiero que quisiera destacar remplace este texto por su nombre  (En caso de no agregar ningún servicio elija No aplica)</t>
  </si>
  <si>
    <t>Se identifican los montos promedios de los créditos otorgados desagregados por sexo</t>
  </si>
  <si>
    <t>Se desagrega por sexo toda información recogida en relación al uso del producto y servicio (ej.: frecuencia, canales, destino de uso, etc.)</t>
  </si>
  <si>
    <t>Se vincula el sexo y otros datos (demográficos, geográficos, socioeconómicos) de la persona con los productos y servicios que recibe</t>
  </si>
  <si>
    <t>Se tiene control de la calidad de los datos la persona afiliada</t>
  </si>
  <si>
    <t>Se cuenta con un proceso interno para validar la información</t>
  </si>
  <si>
    <t xml:space="preserve">Se cuenta con un proceso interno para auditar la información </t>
  </si>
  <si>
    <t>Se cuenta con un proceso interno para actualizar la información</t>
  </si>
  <si>
    <t>Sección 2. Empresas Mujeres</t>
  </si>
  <si>
    <t>Cuentan con datos sobre las empresas propiedad de mujeres</t>
  </si>
  <si>
    <t>Se tienen identificadas las empresas propiedad de mujeres</t>
  </si>
  <si>
    <t>Se cuenta con una definición de empresa propiedad de mujer que permite identificarlas (En caso afirmativo marcar que elementos permiten su definición… )</t>
  </si>
  <si>
    <t>Nombre vinculado a la titularidad</t>
  </si>
  <si>
    <t>% de la propiedad (Ej. +51%)</t>
  </si>
  <si>
    <t>Mujeres en puestos directivos clave (Dirección general, Dirección financiera, Directora de operaciones)</t>
  </si>
  <si>
    <t xml:space="preserve">La empresa puede ser subsidiaria de otra empresa sólo si la empresa matríz es porpiedad de mujer </t>
  </si>
  <si>
    <t>Otros criterios propios de la institución (mencionar aquí)</t>
  </si>
  <si>
    <t xml:space="preserve">Se tiene control de la calidad de los datos empresa </t>
  </si>
  <si>
    <t xml:space="preserve">Registran el acceso y uso de servicios financieros y no financieros para las empresas </t>
  </si>
  <si>
    <t>Se registra la cantidad de empresas propiedad de mujeres que aplican para acceder a un producto y/o servicio financiero</t>
  </si>
  <si>
    <t xml:space="preserve">Se registra la cantidad de empresas de propiedad de mujeres que son aceptadas </t>
  </si>
  <si>
    <t>Se registra de manera desagregada el uso de productos y servicios (ej.: frecuencia de uso, canales de uso, orientación de uso, etc.)</t>
  </si>
  <si>
    <t xml:space="preserve">Se desagrega por empresa de mujeres y empresa de hombres la información sobre tenencia de cada uno de los diferentes productos y/o servicios financieros </t>
  </si>
  <si>
    <t>Cuenta de ahorro</t>
  </si>
  <si>
    <t>Depósito a Plazo</t>
  </si>
  <si>
    <t xml:space="preserve">Crédito </t>
  </si>
  <si>
    <t>Si ofrece otro servicio y producto financiero que quisiera destacar remplace este texto por su nombre</t>
  </si>
  <si>
    <t>SECCIÓN 3: Información del mercado para conocer el segmento mujeres</t>
  </si>
  <si>
    <t xml:space="preserve">Se consultan fuentes externas de datos sobre el mercado de las mujeres  y/o se consultan a personas afiliadas o potenciales afiliadas mujeres para entender sus necesidades, preferencias e intereses </t>
  </si>
  <si>
    <t>Grupos focales</t>
  </si>
  <si>
    <t>Entrevistas a profundidad</t>
  </si>
  <si>
    <t>Encuestas</t>
  </si>
  <si>
    <t>Bases de datos disponibles</t>
  </si>
  <si>
    <t xml:space="preserve">Estimaciones sobre el potencial empresarial de los distintos segmentos de mercado </t>
  </si>
  <si>
    <t>Otros</t>
  </si>
  <si>
    <t xml:space="preserve">Se identifica información sobre nuevos segmentos y/o mercados </t>
  </si>
  <si>
    <t>Se cuenta con información del mercado sub atendido en sus afiliadas y afiliados (grupo particular con necesidades y características específicas y bien definidas)</t>
  </si>
  <si>
    <t xml:space="preserve">Se cuenta con información del mercado desatendido a nivel /local/regional/país según alcance de su institución </t>
  </si>
  <si>
    <t>Se identifica el mercado al que potencialmente se podría atender</t>
  </si>
  <si>
    <t>Se identifican factores que definen el mercado de las mujeres (marcar todas las que correspondan)</t>
  </si>
  <si>
    <t>Demografía del mercado de las mujeres</t>
  </si>
  <si>
    <t>Datos geográficos</t>
  </si>
  <si>
    <t>Conocimientos financieros</t>
  </si>
  <si>
    <t>Comportamientos financieros (E.j. comportamiento de pago)</t>
  </si>
  <si>
    <t>Segmentación del mercado de las mipymes propiedad de mujeres y sus características</t>
  </si>
  <si>
    <t>Marco legal y ecosistema de negocios en relación a cómo estos favorecen o inhiben el uso de servicios y productos financieros a las mujeres</t>
  </si>
  <si>
    <t>Análisis y Segmentación</t>
  </si>
  <si>
    <t xml:space="preserve">Los datos desagregados por sexo permiten realizar un análisis de las diferencias en el acceso y uso de productos y servicios financieros entre mujeres y hombres. Las brechas son multicausales, y parte de las respuestas que las explican pueden encontrarse en los datos que construyen el perfil de las personas así como en información complementaria sobre el comportamiento de las y los usuarios de servicios financieros. La clave es hacerse las preguntas adecuadas para entender las posibilidades de ofrecer propuestas de valor que permitan cerrar las brechas.    </t>
  </si>
  <si>
    <r>
      <rPr>
        <b/>
        <sz val="12"/>
        <color rgb="FF8C3E68"/>
        <rFont val="Calibri"/>
        <family val="2"/>
        <scheme val="minor"/>
      </rPr>
      <t>Este módulo se estructura en dos secciones:</t>
    </r>
    <r>
      <rPr>
        <sz val="12"/>
        <color theme="1"/>
        <rFont val="Calibri"/>
        <family val="2"/>
        <scheme val="minor"/>
      </rPr>
      <t xml:space="preserve">
</t>
    </r>
    <r>
      <rPr>
        <b/>
        <i/>
        <sz val="12"/>
        <color rgb="FF25B570"/>
        <rFont val="Calibri"/>
        <family val="2"/>
        <scheme val="minor"/>
      </rPr>
      <t>Sección 1. Análisis de los datos:</t>
    </r>
    <r>
      <rPr>
        <i/>
        <sz val="12"/>
        <color theme="1"/>
        <rFont val="Calibri"/>
        <family val="2"/>
        <scheme val="minor"/>
      </rPr>
      <t xml:space="preserve"> buenas prácticas en el análisis de datos propios y externos a fin de identificar oportunidad para atender más adecuadamente a las personas afiliadas así como captar otros segmentos a través de la identificación de tendencias en el acceso, uso y comportamientos financieros.
</t>
    </r>
    <r>
      <rPr>
        <b/>
        <i/>
        <sz val="12"/>
        <color rgb="FF25B570"/>
        <rFont val="Calibri"/>
        <family val="2"/>
        <scheme val="minor"/>
      </rPr>
      <t>Sección 2. Segmentación de las personas usuarias:</t>
    </r>
    <r>
      <rPr>
        <i/>
        <sz val="12"/>
        <color theme="1"/>
        <rFont val="Calibri"/>
        <family val="2"/>
        <scheme val="minor"/>
      </rPr>
      <t xml:space="preserve"> Los criterios en base a los cuales segmentamos los distintos grupos de afiliadas/os incorporan información valiosa sobre perfiles personales y de las empresas que habilitan al diseño innovador de productos y servicios financieros, el cual permite reducir las brechas de acceso, uso y aprovechamiento de los mismos.</t>
    </r>
  </si>
  <si>
    <t xml:space="preserve">SECCIÓN 1: Análisis de los datos 	</t>
  </si>
  <si>
    <t xml:space="preserve">Sacan conclusiones en relación al acceso y uso diferencial que hacen mujeres y hombres de los servicios financieros </t>
  </si>
  <si>
    <t>Se identifica las brechas de género en el acceso a los diferentes productos y servicios financieros que su institución ofrece</t>
  </si>
  <si>
    <t xml:space="preserve">Se identifica patrones de comportamiento en el embudo de ventas según género </t>
  </si>
  <si>
    <t>En la etapa de atracción a las personas afiliadas (ej.: visita a página web/ reacciones a anuncios digitales por sexo) lo que permite considerar posibles barreras de acceso a los canales utilizados o la existencia de sesgos en la comunicación y marketing</t>
  </si>
  <si>
    <t>En la etapa de incorporación como persona afiliada (ej.: aplicaciones, aprobaciones, compras por primera vez) lo que permite considerar posibles barreras en relación a los requisitos establecidos</t>
  </si>
  <si>
    <t xml:space="preserve">Se identifican patrones en la tenencia de productos y servicios (ej.:  cantidad y tipo de productos y servicios por sexo, montos en los productos de créditos, etc.) </t>
  </si>
  <si>
    <t>Se identifican patrones de uso de productos y servicios financieros según género  (ej.: frecuencia de uso, canales de uso, orientación de uso, etc.)</t>
  </si>
  <si>
    <t>Adquisición de varios productos</t>
  </si>
  <si>
    <t>Necesidad de asistencia/servicios de asesoramiento para usar productos</t>
  </si>
  <si>
    <t>Probabilidad de utilizar canales de autoservicio (digital, cajeros automáticos)</t>
  </si>
  <si>
    <t xml:space="preserve">Acumular saldos vencidos de préstamos/tarjetas de crédito </t>
  </si>
  <si>
    <t>Acumular saldos en cuentas de ahorro/depósito monetario</t>
  </si>
  <si>
    <t xml:space="preserve">Repago de préstamos </t>
  </si>
  <si>
    <t>Participar en servicios no financieros (formación, redes, etc.)</t>
  </si>
  <si>
    <t>Se identifican patrones de desempeño del producto o servicio (ej.: rentabilidad, satisfacción, fidelización, etc.) desagregado por sexo</t>
  </si>
  <si>
    <t>Permanecer con la institución  (lealtad)</t>
  </si>
  <si>
    <t>Utilización de servicios  cruzados</t>
  </si>
  <si>
    <t>Recomendar nuevas personas afiliadas</t>
  </si>
  <si>
    <t>Identificación de motivos de salida de afiliaciones  a otras instituciones financieras</t>
  </si>
  <si>
    <t>Se identifican características que puedan explicar las diferencias de acceso y uso de productos y servicios financieros, tales como…</t>
  </si>
  <si>
    <t xml:space="preserve">Datos demográficos </t>
  </si>
  <si>
    <t>Nivel educativo</t>
  </si>
  <si>
    <t>Nivel de ingreso</t>
  </si>
  <si>
    <t>Si tiene dependientes</t>
  </si>
  <si>
    <t>Condición frente al trabajo: asalariada/independiente formal/independiente informal/emprendedora/empresaria/Trabajo doméstico no remunerado</t>
  </si>
  <si>
    <t>Reciben ingresos de pensiones, rentas y/o remesas</t>
  </si>
  <si>
    <t>Variables conductuales (propensa al ahorro, mejores pagadoras)</t>
  </si>
  <si>
    <t>Perfil generacional (baby boomer, Generación X, Y, Z)</t>
  </si>
  <si>
    <t>Otras identificadas por la institución (En caso de no ser relevante poner  "No aplica")</t>
  </si>
  <si>
    <t>Se realiza un análisis de los datos que permita optimizar el rendimiento mediante la incorporación de productos cruzados con base al comportamiento financiero de la persona individual o jurídica.</t>
  </si>
  <si>
    <t>Se establece historia de usuarios/as en base a esas investigaciones</t>
  </si>
  <si>
    <t>SECCIÓN 2: Segmentación</t>
  </si>
  <si>
    <t xml:space="preserve">Cuentan con prácticas institucionales pautadas para tomar decisiones sobre segmentos de mercado a atender </t>
  </si>
  <si>
    <t>Se definen y caracterizan segmentos de afiliaciones de manera desagregada por sexo</t>
  </si>
  <si>
    <t xml:space="preserve">Se segmenta conforme a algunos de los siguientes criterios para usuarias y usuarios de productos y servicios personales (Marquen todos los que aplican) </t>
  </si>
  <si>
    <t>Sexo</t>
  </si>
  <si>
    <t>Demográfica (edad, grado de estudios, nacionalidad, situación conyugal, niveles de ingreso, etc.)</t>
  </si>
  <si>
    <t>Geográfica (lugar de residencia)</t>
  </si>
  <si>
    <t>Conductual / Habilidades / comportamientos financieros</t>
  </si>
  <si>
    <t>Psicográfica (personalidad, valores, actividades, pasatiempos, prioridades, estilo de vida, rasgos psicológicos, creencias, motivaciones).</t>
  </si>
  <si>
    <t>Momentos de vida</t>
  </si>
  <si>
    <t>Generacional</t>
  </si>
  <si>
    <t>Se cuentan con criterios de segmentación establecidos para empresas propiedad de mujeres y hombres desagregadas por sexo (Marque todos los que aplican)</t>
  </si>
  <si>
    <t>Clasificación de empresas del país</t>
  </si>
  <si>
    <t>Volumen de ventas</t>
  </si>
  <si>
    <t>Número de empleados</t>
  </si>
  <si>
    <t>Capacidad de endeudamiento</t>
  </si>
  <si>
    <t>Etapa del ciclo de vida del negocio</t>
  </si>
  <si>
    <t>Ciclo de vida del producto</t>
  </si>
  <si>
    <t>Sector económico</t>
  </si>
  <si>
    <t xml:space="preserve">Se recoge información sobre las posibles barreras de acceso, uso y aprovechamiento de productos y servicios financieros ofrecidos  </t>
  </si>
  <si>
    <t xml:space="preserve">Requisitos </t>
  </si>
  <si>
    <t>Temas administrativos vinculados a la presentación de documentos</t>
  </si>
  <si>
    <t>Seguimiento de solicitudes</t>
  </si>
  <si>
    <t>Legales/normativas</t>
  </si>
  <si>
    <t xml:space="preserve">Políticas </t>
  </si>
  <si>
    <t>Procesos y prácticas</t>
  </si>
  <si>
    <t>Modelos decisorios para la aprobación de acceso a productos</t>
  </si>
  <si>
    <t xml:space="preserve">Canales de acceso   </t>
  </si>
  <si>
    <t>Canales de comunicación</t>
  </si>
  <si>
    <t xml:space="preserve">Estilos de comunicación  </t>
  </si>
  <si>
    <t>Idioma</t>
  </si>
  <si>
    <t>Nivel de conocimientos sobre cuestiones financieras</t>
  </si>
  <si>
    <t>Acceso a la información sobre la oferta de productos y servicios financieros para mujeres</t>
  </si>
  <si>
    <t>Poco interés por parte de las mujeres y/o no identificarse como capaces de usarlo</t>
  </si>
  <si>
    <t>Capacidades tecnológicas para usar productos financieros digitales</t>
  </si>
  <si>
    <t>Otros identificados por la institución  (En caso de no ser relevante poner  "No aplica")</t>
  </si>
  <si>
    <t>Diseño de productos y servicios financieros con inteligencia de género</t>
  </si>
  <si>
    <t xml:space="preserve">A fin de agregar valor agregar valor las y los afiliados, los productos y servicios financieros deben ser diseñados desde una perspectiva centrada en la persona usuaria. Para agregar valor a los distintos subsegmentos de mujeres se incorpora la inteligencia de género a todos los productos y servicios que se ofrecen. Para esto la propuesta de valor debe reflejar un entendimiento de lo que estas personas identifican como problemas de acceso y uso, expectativas de lo que quieren alcanzar y objetivos que se plantean y  que los servicios financieros podrían ayudar a conseguir.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</si>
  <si>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todos los productos y servicios brindados: </t>
    </r>
    <r>
      <rPr>
        <i/>
        <sz val="12"/>
        <rFont val="Calibri"/>
        <family val="2"/>
        <scheme val="minor"/>
      </rPr>
      <t xml:space="preserve">esto es utilizar la información que se cuenta sobre las personas usuarias obtenida de investigaciones cualitativas y cuantitativas, preguntarse si se crea valor para las mujeres. Está demostrado que un producto con inteligencia de género no deja de crear valor para los hombres, por el contrario un producto neutral al género genera brechas en el acceso y uso de ese producto por parte de las mujeres.
</t>
    </r>
    <r>
      <rPr>
        <b/>
        <i/>
        <sz val="12"/>
        <color rgb="FF25B570"/>
        <rFont val="Calibri"/>
        <family val="2"/>
        <scheme val="minor"/>
      </rPr>
      <t xml:space="preserve">Sección 2. Producto para mujeres: </t>
    </r>
    <r>
      <rPr>
        <i/>
        <sz val="12"/>
        <rFont val="Calibri"/>
        <family val="2"/>
        <scheme val="minor"/>
      </rPr>
      <t xml:space="preserve">producto específicamente desarrollado para dar respuesta a las necesidades estratégicas de las mujeres, que generalmente es acompañado con otros servicios no financieros conformando un programa cuyo objetivo es la inclusión y salud financiera de un segmento particular de mujeres.  
</t>
    </r>
    <r>
      <rPr>
        <b/>
        <i/>
        <sz val="12"/>
        <color rgb="FF25B570"/>
        <rFont val="Calibri"/>
        <family val="2"/>
        <scheme val="minor"/>
      </rPr>
      <t xml:space="preserve">Sección 3. Indicadores asociados a los productos y servicios: </t>
    </r>
    <r>
      <rPr>
        <i/>
        <sz val="12"/>
        <rFont val="Calibri"/>
        <family val="2"/>
        <scheme val="minor"/>
      </rPr>
      <t>a fin de comprobar si el producto está agregando valor siendo comercialmente viable se deben establecer una serie de indicadores. Esta sección permite revisar si se están utilizando en la institución aquellos considerados como buena práctica en el sector.</t>
    </r>
  </si>
  <si>
    <t>SECCIÓN 1: Inteligencia de género en todos los productos y servicios brindados</t>
  </si>
  <si>
    <t xml:space="preserve">Cuentan con un conocimiento de las/los usuarias/os de sus productos y servicios </t>
  </si>
  <si>
    <t>Se define o revisa la propuesta de valor en función de la caracterización que se tiene por segmentos de personas ususarias</t>
  </si>
  <si>
    <r>
      <rPr>
        <b/>
        <sz val="11"/>
        <color rgb="FF000000"/>
        <rFont val="Calibri"/>
        <family val="2"/>
        <scheme val="minor"/>
      </rPr>
      <t xml:space="preserve">Se consultan e identifican las </t>
    </r>
    <r>
      <rPr>
        <b/>
        <sz val="11"/>
        <color rgb="FF000000"/>
        <rFont val="Calibri"/>
        <family val="2"/>
      </rPr>
      <t>limitantes</t>
    </r>
    <r>
      <rPr>
        <b/>
        <sz val="11"/>
        <color rgb="FF000000"/>
        <rFont val="Calibri"/>
        <family val="2"/>
        <scheme val="minor"/>
      </rPr>
      <t xml:space="preserve"> en acceso </t>
    </r>
    <r>
      <rPr>
        <b/>
        <sz val="11"/>
        <color rgb="FF000000"/>
        <rFont val="Calibri"/>
        <family val="2"/>
      </rPr>
      <t>a productos y servicios financieros, identificando diferencias entre mujeres y hombres</t>
    </r>
  </si>
  <si>
    <t>El producto o servicio financiero fomenta el cierre de brechas en el acceso para las mujeres aplicando la información recolectada</t>
  </si>
  <si>
    <t>Se toman en cuenta los comportamientos financieros identificados en la etapa del análisis y segmentación en el diseño de la propuesta de valor según segmentos</t>
  </si>
  <si>
    <t>Se utiliza la información sobre los distintos segmentos para…</t>
  </si>
  <si>
    <t>Innovar en productos y servicios para brindar valor</t>
  </si>
  <si>
    <t xml:space="preserve">Generar ofertas de valor integrales incorporando varios productos </t>
  </si>
  <si>
    <t>Considerar la incorporación de servicios no financieros  para un mejor aprovechamiento de los productos financieros</t>
  </si>
  <si>
    <t>Diseñar y elegir canales de comunicación</t>
  </si>
  <si>
    <t>Optimizar la experiencia usuaria</t>
  </si>
  <si>
    <t>Optimización del uso de recursos (cuánto más sabemos de la persona afiliada más confiable será invertir en comunicación, nuevos servicios, etc.)</t>
  </si>
  <si>
    <t>Diseñar estrategias de marketing</t>
  </si>
  <si>
    <t xml:space="preserve">Informar a la gestión de riesgos </t>
  </si>
  <si>
    <t>Diseño de políticas de productos y servicios (adecuaciones en requisitos sin incrementar riesgos)</t>
  </si>
  <si>
    <t>Modelos decisorios para el otorgamiento de crédito</t>
  </si>
  <si>
    <t>SECCIÓN 2: Producto Mujeres (Para ser completada en caso de tener un producto específico para mujeres o estar desarrollando uno)</t>
  </si>
  <si>
    <t>Cuentan con un producto para mujeres diseñado para agregar valor a sus vidas y a sus negocios</t>
  </si>
  <si>
    <t xml:space="preserve">Para el diseño del producto de mujeres se caracteriza el segmento mujeres / empresas mujeres que se quiere atender </t>
  </si>
  <si>
    <t>Utilizando fuentes externas</t>
  </si>
  <si>
    <t>Utilizando datos propios basadas en características de perfiles de afiliaciones actuales</t>
  </si>
  <si>
    <t>Investigando el segmento a través de instrumentos (herramienta para obtener, ordenar y analizar datos) cuantitativos</t>
  </si>
  <si>
    <t>Investigando el segmento a través de instrumentos (herramienta para obtener, ordenar y analizar datos) cualitativos</t>
  </si>
  <si>
    <t>Para el diseño del producto de mujeres se valora el potencial de este mercado específico</t>
  </si>
  <si>
    <t>Se define el segmento de mercado</t>
  </si>
  <si>
    <t>Se calcula el tamaño potencial  (en caso de tener información)</t>
  </si>
  <si>
    <t>Se decide en función de los intereses del negocio y las posibilidades  el segmento al que se va a focalizar</t>
  </si>
  <si>
    <t>Para el diseño del producto de mujeres se define el valor a brindar al segmento elegido, y para ello ...</t>
  </si>
  <si>
    <t>Se identifican áreas de oportunidad vinculadas a las dificultades de acceso, uso y aprovechamiento identificadas en los segmentos analizados</t>
  </si>
  <si>
    <t>Se identifican su expectativas, intereses y objetivos a cumplir</t>
  </si>
  <si>
    <t xml:space="preserve">Se formulan hipótesis sobre ese segmento que puedan ser testeada en investigaciones primarias </t>
  </si>
  <si>
    <t xml:space="preserve">Se testean las hipótesis </t>
  </si>
  <si>
    <t>Se diseña el producto financiero para mujeres de manera que busca reducir las barreras de acceso, uso y aprovechamiento que enfrentan las mujeres  (identificadas en la etapa de análisis de los datos)</t>
  </si>
  <si>
    <t xml:space="preserve">Revisan y ajustan de ser necesario requisitos de acceso </t>
  </si>
  <si>
    <t>Revisan y ajustan procesos y prácticas en los procesos de aplicación</t>
  </si>
  <si>
    <t>Revisión y ajustan modelos decisorios para aprobar acceso</t>
  </si>
  <si>
    <t>Se considera la necesidad de proveer apoyo a través de servicios no financieros a fin de garantizar el uso y aprovechamiento</t>
  </si>
  <si>
    <t>El producto de mujeres contiene una propuesta de producto integral</t>
  </si>
  <si>
    <t>Se incorporan servicios de asesoría / educación financiera</t>
  </si>
  <si>
    <t xml:space="preserve">Se incorporan servicios de asesoría y educación financiera digital </t>
  </si>
  <si>
    <t>Se incorporan servicios de gestión financiera de los negocios</t>
  </si>
  <si>
    <t xml:space="preserve">Se incorporan servicios de gestión de negocios </t>
  </si>
  <si>
    <t xml:space="preserve">Se incorporan eventos de networking  </t>
  </si>
  <si>
    <t xml:space="preserve">Se incorporan iniciativas de vinculación con el mercado </t>
  </si>
  <si>
    <t>Cursos y otras iniciativas que promuevan el liderazgo</t>
  </si>
  <si>
    <t>Canal de consultas y registro de quejas</t>
  </si>
  <si>
    <t>SECCIÓN 3: Indicadores asociados a los productos y servicios ofrecidos</t>
  </si>
  <si>
    <t xml:space="preserve">Definen un set de indicadores asociados a los productos que permiten medir su rentabilidad y el valor que agregan a las/os usuarias/os </t>
  </si>
  <si>
    <t>Se establecen indicadores clave de desempeño alineados con la estrategia para el producto</t>
  </si>
  <si>
    <t>Se establece una línea base sobre los indicadores asociados al producto</t>
  </si>
  <si>
    <t>Indicadores que miden la expansión (Ej.: Cambio porcentual y absoluto en usuarias y usuarios con el producto, por sexo / Cambio porcentual y absoluto en cantidad de productos vendidos, por sexo / Cambio porcentual y absoluto en el volumen en dinero de la cartera, por sexo)</t>
  </si>
  <si>
    <t xml:space="preserve">Indicadores que miden  el éxito del proceso de entrada a consumir el producto, por sexo (ej.: % de aplicaciones aprobadas para los productos de crédito/apertura de una cuenta por sexo)  </t>
  </si>
  <si>
    <t>Indicadores que miden la tenencia de productos financieros y no financieros, por sexo (Ej.: # promedio de productos -préstamos, cuentas, billeteras electrónicas, seguros-, por sexo / volumen promedio de producto tales como ahorros en cuentas, monto de créditos, etc.) / % de personas que accedieron a productos/servicios no financieros tales como capacitaciones y programas de formación empresarial.</t>
  </si>
  <si>
    <r>
      <t xml:space="preserve">Se mide el uso de productos, por sexo </t>
    </r>
    <r>
      <rPr>
        <sz val="11"/>
        <color theme="1"/>
        <rFont val="Calibri"/>
        <family val="2"/>
        <scheme val="minor"/>
      </rPr>
      <t>(Ej.: Porcentaje de morosidad de créditos, por sexo /Porcentaje de créditos incobrables, por sexo / Frecuencia en el uso de tarjetas para pago, por sexo / Frecuencia de uso de canales digitales para realizar transferencias, por sexo / Monto de remesas recibidas, por sexo / Monto en cuentas de ahorro, por sexo)</t>
    </r>
  </si>
  <si>
    <r>
      <t xml:space="preserve">Se mide niveles de satisfacción de los productos y servicios financieros y no financieros a través de la valoración de las/os usuarios y su lealtad </t>
    </r>
    <r>
      <rPr>
        <sz val="11"/>
        <color theme="1"/>
        <rFont val="Calibri"/>
        <family val="2"/>
        <scheme val="minor"/>
      </rPr>
      <t>(Ej.: % de personas usuarias satisfechas, por sexo / Net promoter score (NPS), por sexo)</t>
    </r>
  </si>
  <si>
    <r>
      <t xml:space="preserve">Se mide el desempeño del producto en función de su rentabilidad </t>
    </r>
    <r>
      <rPr>
        <sz val="11"/>
        <color theme="1"/>
        <rFont val="Calibri"/>
        <family val="2"/>
        <scheme val="minor"/>
      </rPr>
      <t>(Ej.: Cambio en margen financiero, por sexo / Retorno sobre inversión (ROI), por sexo / Margen financiero, por sexo / Costo de financiamiento, por sexo)</t>
    </r>
  </si>
  <si>
    <r>
      <t xml:space="preserve">Se mide el desempeño del segmento de afiliaciones priorizado en función de su rentabilidad </t>
    </r>
    <r>
      <rPr>
        <sz val="11"/>
        <color theme="1"/>
        <rFont val="Calibri"/>
        <family val="2"/>
        <scheme val="minor"/>
      </rPr>
      <t>(ej.: ROI total en diferentes productos producida por el segmento / Volumen total de ventas de productos, por el segmento)</t>
    </r>
  </si>
  <si>
    <r>
      <rPr>
        <b/>
        <sz val="11"/>
        <color theme="1"/>
        <rFont val="Calibri"/>
        <family val="2"/>
        <scheme val="minor"/>
      </rPr>
      <t>Se mide calidad del producto financiero en función de resultados para las personas o empresas</t>
    </r>
    <r>
      <rPr>
        <sz val="11"/>
        <color theme="1"/>
        <rFont val="Calibri"/>
        <family val="2"/>
        <scheme val="minor"/>
      </rPr>
      <t xml:space="preserve"> (ej.: Reducción de brecha de género en tenencia de créditos / Mejoras en índice de bienestar financiero o salud financiera, por sexo / % de personas que aumenta sus ingresos brutos, por sexo / % de personas que reportan aumentos en control para utilizar los recursos propios, por sexo / % de aumento en las ventas de MiPymes, por sexo)</t>
    </r>
  </si>
  <si>
    <t xml:space="preserve">Implementación del producto y servicio financiero </t>
  </si>
  <si>
    <t xml:space="preserve">Todo producto que ha sido diseñado con inteligencia de género necesita ser acompañado en su implementación con procesos y equipos que incorporan esa perspectiva a la publicidad, la estrategia del embudo de venta, así como los servicios que apoyan el uso del producto y la fidelización de la persona afiliada.  </t>
  </si>
  <si>
    <r>
      <rPr>
        <b/>
        <sz val="12"/>
        <color rgb="FF8C3E68"/>
        <rFont val="Calibri"/>
        <family val="2"/>
        <scheme val="minor"/>
      </rPr>
      <t>Este módulo se estructura en tres secciones:</t>
    </r>
    <r>
      <rPr>
        <sz val="12"/>
        <color theme="1"/>
        <rFont val="Calibri"/>
        <family val="2"/>
        <scheme val="minor"/>
      </rPr>
      <t xml:space="preserve">
</t>
    </r>
    <r>
      <rPr>
        <b/>
        <i/>
        <sz val="12"/>
        <color rgb="FF25B570"/>
        <rFont val="Calibri"/>
        <family val="2"/>
        <scheme val="minor"/>
      </rPr>
      <t xml:space="preserve">Sección 1. Inteligencia de género en procesos de venta y prestación: </t>
    </r>
    <r>
      <rPr>
        <i/>
        <sz val="12"/>
        <rFont val="Calibri"/>
        <family val="2"/>
        <scheme val="minor"/>
      </rPr>
      <t xml:space="preserve">observar aquellas características del segmento que pueden inhibir la capacidad de acceso y uso del producto en relación a comprender el producto y las condiciones de acceso y uso, y actuar sobre ellas. 
</t>
    </r>
    <r>
      <rPr>
        <b/>
        <i/>
        <sz val="12"/>
        <color rgb="FF25B570"/>
        <rFont val="Calibri"/>
        <family val="2"/>
        <scheme val="minor"/>
      </rPr>
      <t>Sección 2. Inteligencia de género en las comunicaciones y marketing:</t>
    </r>
    <r>
      <rPr>
        <i/>
        <sz val="12"/>
        <rFont val="Calibri"/>
        <family val="2"/>
        <scheme val="minor"/>
      </rPr>
      <t xml:space="preserve"> a fin de reducir el impacto de los sesgos en las comunicaciones y mensajes claves para establecer una relación de confianza con las mujeres, brindando la información necesaria para que tomen decisiones seguras.
</t>
    </r>
    <r>
      <rPr>
        <b/>
        <i/>
        <sz val="12"/>
        <color rgb="FF25B570"/>
        <rFont val="Calibri"/>
        <family val="2"/>
        <scheme val="minor"/>
      </rPr>
      <t xml:space="preserve">Sección 3: Capacidades para implementar productos que buscan agregar valor a las mujeres: </t>
    </r>
    <r>
      <rPr>
        <i/>
        <sz val="12"/>
        <rFont val="Calibri"/>
        <family val="2"/>
        <scheme val="minor"/>
      </rPr>
      <t xml:space="preserve">donde la inteligencia de género se aplique a entender cómo se da la interacción del producto con las mujeres, el impacto que está teniendo, la aceptación y los desafíos a fin de ágilmente incorporar innovación que permita ir evolucionando el producto según las necesidades del segmento.   </t>
    </r>
  </si>
  <si>
    <t>SECCIÓN 1: Inteligencia de género en procesos de venta y prestación de productos y servicios</t>
  </si>
  <si>
    <t>Incorporan prácticas que dan cuenta de tener una perspectiva de género en los procesos de venta y prestación de productos y servicios</t>
  </si>
  <si>
    <t>Se identifican las capacidades financieras del segmento meta del producto a fin de identificar la información que sobre el mismo debe ser brindada y el asesoramiento requerido para su adquisición y uso</t>
  </si>
  <si>
    <t xml:space="preserve">Niveles de alfabetización financiera </t>
  </si>
  <si>
    <t>Experiencia en el uso de productos financieros (tiempo de permanencia en una institución financiera)</t>
  </si>
  <si>
    <t>Experiencia en el uso de productos financieros digitales (Tenencia de productos digitales)</t>
  </si>
  <si>
    <t>Se utilizan datos internos desagregados por sexo que dan información sobre preferencias de mujeres y hombres para definir</t>
  </si>
  <si>
    <t>Canales de acceso a información sobre productos y servicios</t>
  </si>
  <si>
    <t>Canales para adquirir el producto o servicio</t>
  </si>
  <si>
    <t>Servicios de consulta y asesoría para el uso del producto</t>
  </si>
  <si>
    <t>Se monitorea durante la implementación posibles barreras que surjan en torno a el uso de canales digitales debido a</t>
  </si>
  <si>
    <t>Bajo acceso a teléfonos inteligentes/computadoras/conectividad</t>
  </si>
  <si>
    <t xml:space="preserve">Capacidades digitales </t>
  </si>
  <si>
    <t>Desconfianza en el uso de productos digitales asociadas a los desafíos de la ciberseguridad</t>
  </si>
  <si>
    <t>Se monitorea si la información sobre preferencias desagregadas por sexo sobre la cual se construyó el producto y servicio se sostienen en relación con:</t>
  </si>
  <si>
    <t>Plataformas digitales vs sucursales físicas para acceder y usar el producto</t>
  </si>
  <si>
    <t>Contar con una/un asesor asignado para  consultas</t>
  </si>
  <si>
    <t>Acceder a información a través de asistentes virtuales o sitio web, call center o PBX</t>
  </si>
  <si>
    <t xml:space="preserve">Sexo del asesor </t>
  </si>
  <si>
    <t>Idioma utilizado</t>
  </si>
  <si>
    <t>Estilos de comunicación</t>
  </si>
  <si>
    <t>Se establecen las condiciones adecuadas para desarrollar un vínculo de confianza con las mujeres (fidelizar)</t>
  </si>
  <si>
    <t>Se ofrecen distintos servicios no financieros (SNF)</t>
  </si>
  <si>
    <t>Se establecen alianzas con organizaciones afines al segmento a atender (tanto para promover productos y servicios financieros así como para brindar servicios no financieros de manera conjunta)</t>
  </si>
  <si>
    <t>Se promocionan otros productos/servicios según récord de la clienta</t>
  </si>
  <si>
    <t>Se promocionan créditos preautorizados según récord de clienta</t>
  </si>
  <si>
    <t>Se promocionan productos adicionales en mejores condiciones que generan valor a la clienta premiando su fidelidad</t>
  </si>
  <si>
    <t>Se toman medidas para reducir desafíos al uso y aprovechamiento de los productos y servicios</t>
  </si>
  <si>
    <t>Cuenta con servicios no financieros asociados acorde al perfil del segmento</t>
  </si>
  <si>
    <t>Existen canales de consulta y asesoramiento acorde al perfil del segmento</t>
  </si>
  <si>
    <t>Existen canales de reclamo y resolución de conflicto</t>
  </si>
  <si>
    <t>Se establecen alianzas con organizaciones que concentran personas que pertenecen al segmento meta a fin de promover de manera conjunta un uso seguro del producto financiero</t>
  </si>
  <si>
    <t>Se establecen alianzas con organizaciones que proveen servicios no financieros para desarrollar capacidades financieras, gerenciales y de liderazgo de las mujeres</t>
  </si>
  <si>
    <t xml:space="preserve">SECCIÓN 2: Inteligencia de género en las comunicaciones y marketing </t>
  </si>
  <si>
    <t xml:space="preserve">Posicionan la oferta de valor identificando y dando relevancia a los objetivos y expectativas diferentes que mujeres y hombres tienen en la vida y para sus negocios  </t>
  </si>
  <si>
    <t>Se busca mitigar la existencia de sesgos en la comunicación escrita, verbal y actitudinal</t>
  </si>
  <si>
    <t>Decisiones de contenido  informativo, mercadeo y publicidad son realizadas en función del conocimiento (información interna y externa disponible) del segmento mujeres</t>
  </si>
  <si>
    <t>Se resalta como importante lo que el segmento de mujeres espera alcanzar mediante el uso del producto financiero, reconociendo sus intereses, fortalezas y objetivos</t>
  </si>
  <si>
    <t>Existen canales de reclamo y resolución de conflictos</t>
  </si>
  <si>
    <t>Se sensibilizan agentes que operan como punto de contacto con las personas afiliadas sobre los diferentes perfiles para que adecuen la información a sus necesidades y aquellas cuestiones que se configuran como una barrera para el uso de productos y servicios financieros</t>
  </si>
  <si>
    <t xml:space="preserve">Se desafía los estereotipos que existen sobre las mujeres </t>
  </si>
  <si>
    <t xml:space="preserve">Se monitorea  la publicidad a fin de identificar imágenes, afirmaciones y connotaciones que refuercen estereotipos </t>
  </si>
  <si>
    <t>Se reafirma a través de las publicidades y comunicaciones institucionales la capacidad de las mujeres de manejar las finanzas</t>
  </si>
  <si>
    <t>Se muestra como los productos de servicios financieros pueden ayudar a las mujeres a alcanzar sus objetivos de vida y para su negocio</t>
  </si>
  <si>
    <t>Se construye una relación de confianza con las mujeres de largo plazo</t>
  </si>
  <si>
    <t xml:space="preserve">Se implementa una estrategia comunicacional sostenida vs una publicidad puntual para vender un producto </t>
  </si>
  <si>
    <t xml:space="preserve">Se comunica el compromiso organizacional con la inclusión financiera de las mujeres </t>
  </si>
  <si>
    <t>La estrategia de mercadeo se construye sobre la intención de demostrar un conocimiento profundo de sus motivaciones y aspiraciones</t>
  </si>
  <si>
    <t>La publicidad y contenido informativo brindado desafían estereotipos de género y promueven una imagen proactiva y transformadora de las mujeres</t>
  </si>
  <si>
    <t xml:space="preserve">La información sobre el producto permite decidir si es o no apropiado para cumplir con expectativas personales </t>
  </si>
  <si>
    <t>Es clara y precisa. No requiere que la persona deba tener conocimientos especializados para tomar decisión de adquirirlo</t>
  </si>
  <si>
    <t>Está diseñada en función del perfil de clienta al que se quiera llegar</t>
  </si>
  <si>
    <t>Identifica cómo usando ese producto se pueden alcanzar sus objetivos personales y de negocio</t>
  </si>
  <si>
    <t>Genera confianza mostrando una institución que conoce a la persona a la cual se dirige</t>
  </si>
  <si>
    <t xml:space="preserve">SECCIÓN 3: Capacidades para implementar productos que incorporan inteligencia de género </t>
  </si>
  <si>
    <t xml:space="preserve">Cuentan con las capacidades para innovar a fin de generar productos inclusivos </t>
  </si>
  <si>
    <t>Se cuenta con las capacidades y los procesos que permiten innovar ágilmente en los productos a medida que se observa los resultados de su implementación</t>
  </si>
  <si>
    <t>Se crean propuestas de valor en base a la identificación de necesidades, intereses y objetivos de las mujeres</t>
  </si>
  <si>
    <t>Se pilotean propuestas innovadoras a fin de testear hipótesis construidas sobre el perfil que de ellas se desarrolla</t>
  </si>
  <si>
    <t xml:space="preserve">Se mide la aceptación de ese producto innovador </t>
  </si>
  <si>
    <t>Se mide su rentabilidad</t>
  </si>
  <si>
    <t>Se escucha a las usuarias y se incorporan los ajustes necesarios para garantizar una propuesta de valor a medida</t>
  </si>
  <si>
    <t>Se establece un equipo que lidere del proceso de realizar productos innovadores para las mujeres</t>
  </si>
  <si>
    <t>Se establece un responsable del programa mujer o de los procesos de innovación basados en la incorporación de la inteligencia de género</t>
  </si>
  <si>
    <t>Se conforma un equipo que trabajará en liderar la estrategia, implementación, participación, comunicaciones, relaciones públicas/mercadeo</t>
  </si>
  <si>
    <t>Se capacita al equipo en la implementación de la inteligencia de género en el diseño de productos y servicios financieros</t>
  </si>
  <si>
    <t>Se realizan  sondeos  y consultas con usuarias/os particularmente en los procesos de lanzamiento de nuevos productos al mercado a fin de identificar</t>
  </si>
  <si>
    <t>Preferencias  y estilos de comunicación</t>
  </si>
  <si>
    <t>Preferencias de idioma</t>
  </si>
  <si>
    <t>Niveles de confianza con instituciones financieras / con asesores de otro sexo</t>
  </si>
  <si>
    <t>Valoración de la propia capacidad para adquirir y gestionar un producto financiero</t>
  </si>
  <si>
    <t>Se monitorea la implementación del producto a fin de incorporar cambios que sean necesarios ya sea en el diseño del producto o en su implementación</t>
  </si>
  <si>
    <t xml:space="preserve">Todo producto o servicio tiene un set de indicadores de desempeño asociado </t>
  </si>
  <si>
    <t xml:space="preserve">Existen procesos establecidos para seguimiento a las métricas   </t>
  </si>
  <si>
    <t>Se discuten los resultados a nivel directivo a fin de tomar decisiones estratégicas para mejorar su implementación</t>
  </si>
  <si>
    <t xml:space="preserve">Se capacita al equipo involucrado en la implementación del producto en inteligencia de género </t>
  </si>
  <si>
    <t>Diseño de productos y servicios financieros para las mujeres</t>
  </si>
  <si>
    <t>Gestión de datos con perspectiva de género</t>
  </si>
  <si>
    <t>Sesgos inconscientes y su impacto en los procesos de publicidad, venta y prestación de productos y servicios financieros</t>
  </si>
  <si>
    <t>Cultura organizacional y capacidades</t>
  </si>
  <si>
    <t xml:space="preserve">A  fin de incorporar la inteligencia de género en las operaciones y ser capaces de promover productos orientados a traer valor a las mujeres, los proveedores de servicios financieros tienen que considerar promover una cultura organizacional consecuente. Para ello hay que generar un marco de funcionamiento, así como procedimientos y capacidades que permitan una prestación de servicios financieros a medida de los segmentos que se atiente. Para esto se articula el compromiso y acción por la inclusión de las mujeres con un enfoque centrado en la/el usuaria que informe procesos de innovación en los productos y servicios a fin de acompañarlas/os a cumplir sus objetivos en distintas etapas de su vida y momentos de sus negocios. </t>
  </si>
  <si>
    <r>
      <rPr>
        <b/>
        <sz val="12"/>
        <color rgb="FF8C3E68"/>
        <rFont val="Calibri"/>
        <family val="2"/>
        <scheme val="minor"/>
      </rPr>
      <t>Este módulo se compone de dos secciones:</t>
    </r>
    <r>
      <rPr>
        <sz val="12"/>
        <color theme="1"/>
        <rFont val="Calibri"/>
        <family val="2"/>
        <scheme val="minor"/>
      </rPr>
      <t xml:space="preserve">
</t>
    </r>
    <r>
      <rPr>
        <b/>
        <i/>
        <sz val="12"/>
        <color rgb="FF25B570"/>
        <rFont val="Calibri"/>
        <family val="2"/>
        <scheme val="minor"/>
      </rPr>
      <t xml:space="preserve">Sección 1. Alineación institucional con la igualdad de género y  el cierre de brechas en el sistema financiero: </t>
    </r>
    <r>
      <rPr>
        <i/>
        <sz val="12"/>
        <rFont val="Calibri"/>
        <family val="2"/>
        <scheme val="minor"/>
      </rPr>
      <t xml:space="preserve">donde la inteligencia de género aplicada en el diseño y provisión de productos se acompaña de compromisos, objetivos y metas en torno a la diversidad y la inclusión, la promoción y desarrollo profesional de las mujeres en su fuerza laboral, así como su aporte a la inclusión financiera de las mujeres afiliadas. 
</t>
    </r>
    <r>
      <rPr>
        <b/>
        <i/>
        <sz val="12"/>
        <color rgb="FF25B570"/>
        <rFont val="Calibri"/>
        <family val="2"/>
        <scheme val="minor"/>
      </rPr>
      <t xml:space="preserve">SECCIÓN 2: Políticas, procedimientos, prácticas e iniciativas para una participación equitativa de las mujeres: </t>
    </r>
    <r>
      <rPr>
        <i/>
        <sz val="12"/>
        <rFont val="Calibri"/>
        <family val="2"/>
        <scheme val="minor"/>
      </rPr>
      <t xml:space="preserve">el compromiso en torno a generar una organización equitativa y, desde ese lugar, diseñar productos y servicios con inteligencia de género requiere tomar medidas de funcionamiento interno que permitan tomar como propios valores culturales que fomentan una mayor inclusión. Para esto es necesario revisar la forma en que se hacen las funciones principales de gestión del capital humano a través de la implementación políticas que reflejen este compromiso institucional. </t>
    </r>
    <r>
      <rPr>
        <b/>
        <i/>
        <sz val="12"/>
        <color rgb="FF25B570"/>
        <rFont val="Calibri"/>
        <family val="2"/>
        <scheme val="minor"/>
      </rPr>
      <t xml:space="preserve">
</t>
    </r>
    <r>
      <rPr>
        <i/>
        <sz val="12"/>
        <rFont val="Calibri"/>
        <family val="2"/>
        <scheme val="minor"/>
      </rPr>
      <t xml:space="preserve">
</t>
    </r>
    <r>
      <rPr>
        <b/>
        <i/>
        <sz val="12"/>
        <color rgb="FF25B570"/>
        <rFont val="Calibri"/>
        <family val="2"/>
        <scheme val="minor"/>
      </rPr>
      <t xml:space="preserve">Sección 3. Organización centrada en agregar valor través de sus productos y servicios: </t>
    </r>
    <r>
      <rPr>
        <i/>
        <sz val="12"/>
        <rFont val="Calibri"/>
        <family val="2"/>
        <scheme val="minor"/>
      </rPr>
      <t>entendiendo que esto implica un compromiso con el enfoque centrado en las personas usuarias, desde una perspectiva de género, ajustándose procesos y prácticas, desarrollando capacidades de los distintos equipos y haciendo común el compromiso por la inclusión financiera de las mujeres a través de las comunicaciones y la innovación en las formas de hacer, así como en los productos y servicios brindados.</t>
    </r>
  </si>
  <si>
    <t xml:space="preserve">SECCIÓN 1: Alineación institucional con la igualdad de género y  el cierre de brechas en el sistema financiero </t>
  </si>
  <si>
    <t>La institución está comprometida y preparada para contribuir a la inclusión financiera de las mujeres</t>
  </si>
  <si>
    <t>Existe una declaración de compromiso con la inclusión de las mujeres tanto a lo interno de la institución como en relación a su base de personas usuarias</t>
  </si>
  <si>
    <t>Se han circulado comunicaciones internas sobre el compromiso con la igualdad de género que tiene la institución</t>
  </si>
  <si>
    <t>Se han circulado comunicaciones externas sobre el compromiso con la igualdad de género que tiene la institución</t>
  </si>
  <si>
    <t>Se han definido metas en relación a alcanzar una prestación de servicios financieros más inclusiva y equitativa</t>
  </si>
  <si>
    <t>Se han especificado métricas para dar seguimiento a la reducción de brechas de acceso y uso a productos y servicios ofrecidos</t>
  </si>
  <si>
    <t xml:space="preserve">Métricas son comunicadas de manera regular al público interno </t>
  </si>
  <si>
    <t xml:space="preserve">Métricas son comunicadas de manera regular al público externo </t>
  </si>
  <si>
    <t>Métricas son discutidas con el nivel directivo de la organización</t>
  </si>
  <si>
    <t xml:space="preserve">La institución reconoce el impacto que los sesgos inconscientes tienen en la provisión de productos y servicios financieros </t>
  </si>
  <si>
    <t>Se realizan estudios para determinar la existencia de sesgos en el trato que el personal tiene con las personas afiliadas</t>
  </si>
  <si>
    <t>Se realizan estudios para determinar la existencia de sesgos en los modelos decisorios que definen el acceso a productos</t>
  </si>
  <si>
    <t xml:space="preserve">Se realizan estudios para determinar la existencia de sesgos en los procesos de toma de decisión / algoritmos que definen la aprobación de créditos y sus montos  </t>
  </si>
  <si>
    <t>Se utiliza esa información para concientizar a los empleados en la existencia de sesgos inconscientes en el desempeño de sus funciones específicas</t>
  </si>
  <si>
    <t>Se reporta a nivel directivo sobre resultados de los estudios y se discute la necesidad de incorporar cambios en políticas, sistemas y procedimientos</t>
  </si>
  <si>
    <t>SECCIÓN 2: Prácticas e iniciativas para una participación equitativa de las mujeres</t>
  </si>
  <si>
    <t xml:space="preserve">La institución cuenta con políticas o iniciativas que generan condiciones para una participación equitativa de las mujeres </t>
  </si>
  <si>
    <t>Se cuenta con una política escrita específica de igualdad de género o una sección referida a igualdad de género dentro de una política más amplia de no discriminación, inclusión y diversidad, así como mecanismos para su adecuada implementación</t>
  </si>
  <si>
    <t>La política es comunicada y difundida a empleadas/os actuales y potenciales</t>
  </si>
  <si>
    <t>Determina la necesidad de brindar capacitación a las/os empleadas/os sobre no discriminación e igualdad de oportunidades</t>
  </si>
  <si>
    <t>Determina mecanismos de consulta, reclamo y resolución para su implementación</t>
  </si>
  <si>
    <t>Define la obligatoriedad de recopilar y analizar datos desagregados por sexo sobre incidentes de discriminación y las medidas correctivas asumidas</t>
  </si>
  <si>
    <t>Se establecen metas o cuotas para la participación de mujeres (contratación, promoción, nómina, puestos gerenciales, etc.)</t>
  </si>
  <si>
    <t>Se han especificado métricas para dar seguimiento a la implementación de políticas/estrategias/planes de género/metas de inclusión de las mujeres en la institución</t>
  </si>
  <si>
    <t xml:space="preserve">Métricas son comunicadas de manera regular al público interno y externo </t>
  </si>
  <si>
    <t xml:space="preserve">Métricas son discutidas a nivel del directorio </t>
  </si>
  <si>
    <t xml:space="preserve">Se cuenta con procedimientos y prácticas establecidas que garanticen la no discriminación e igualdad de oportunidades en el proceso de contratación </t>
  </si>
  <si>
    <t xml:space="preserve">Se recolectan  y analizan datos desagregados por sexo del personal </t>
  </si>
  <si>
    <t>Se cuenta con iniciativas para el desarrollo y promoción profesional de las mujeres con metas definidas  y plazos para alcanzarlos establecidos</t>
  </si>
  <si>
    <t xml:space="preserve">Se cuenta con acciones en torno a la promoción de la conciliación y la corresponsabilidad tales como licencia de maternidad y paternidad remunerada brindando apoyo para que ese beneficio se dé de manera tal que no genere condiciones de sobrecarga de trabajo o penalización por la licencia tomada. </t>
  </si>
  <si>
    <t>Se cuenta con un enfoque que apoya a las personas empleadas en su papel de cuidados, madres/padres.</t>
  </si>
  <si>
    <t>Se cuenta con un enfoque que considere el equilibrio entre trabajo y vida familiar ofreciendo beneficios tales como (trabajo flexible, teletrabajo, tiempo parcial, etc.)</t>
  </si>
  <si>
    <t xml:space="preserve">Se cuenta con un enfoque que garantice un entorno libre de violencia, acoso y explotación sexual, ofreciendo los mecanismos confidenciales y de no represalia para denuncias y resolución de conflictos. </t>
  </si>
  <si>
    <t>SECCIÓN 3: Institución centrada en agregar valor través de sus productos y servicios</t>
  </si>
  <si>
    <t>La institución está comprometida con la creación de productos y servicios financieros que generen mayor acceso y valor para las personas</t>
  </si>
  <si>
    <t>Existe un compromiso y práctica con el enfoque centrado en las personas usuarias</t>
  </si>
  <si>
    <t>Se incluye como un resultado estratégico a nivel corporativo</t>
  </si>
  <si>
    <t>Se cuentan con mecanismos para reunir información sobre las personas afiliadas en el sector de atención al público</t>
  </si>
  <si>
    <t xml:space="preserve">Utiliza datos de sus usuarias/os para retroalimentar el diseño de los productos y servicios financieros y no financieros </t>
  </si>
  <si>
    <t>Se reporta al directorio, se discute y se toman decisiones de negocios en función de los informes de avance con el objetivo de tener un producto rentable que aporte valor a las personas</t>
  </si>
  <si>
    <t>Se comunica a toda la organización sobre este proceso de innovación para atender al segmento mujeres</t>
  </si>
  <si>
    <t xml:space="preserve">Toda la organización está sensibilizada en la importancia de aplicar la inteligencia de género en la provisión de productos y servicios financieros </t>
  </si>
  <si>
    <t>Se brinda una sensibilización general sobre inclusión, género y diversidad en el sector financiero</t>
  </si>
  <si>
    <t>Se capacita sobre sesgos y su impacto en el sistema financiero</t>
  </si>
  <si>
    <t>Se  sensibiliza sobre inteligencia de género en el diseño e implementación de PSF</t>
  </si>
  <si>
    <t>Se realizan capacitaciones regulares  a personal específico según funciones de</t>
  </si>
  <si>
    <t>Diseño de PSF con perspectiva de género</t>
  </si>
  <si>
    <t>Análisis cuantitativo y cualitativo para conocer a la persona afiliada</t>
  </si>
  <si>
    <t>Servicio a usuarias y usuarios, publicidad, ventas con perspectiva de género</t>
  </si>
  <si>
    <t>Inteligencia de género en la gestión de datos</t>
  </si>
  <si>
    <t xml:space="preserve">Innovación basada en estudios de comportamiento </t>
  </si>
  <si>
    <t>Se sensibiliza y refuerza la institucionalización del enfoque a través de las comunicaciones</t>
  </si>
  <si>
    <t xml:space="preserve">Se informa de manera general sobre el lanzamiento de un nuevo producto </t>
  </si>
  <si>
    <t>Se presenta el producto y da seguimiento a nivel de reuniones directivas</t>
  </si>
  <si>
    <t xml:space="preserve">Se informa sobre el avance de implementación y los resultados </t>
  </si>
  <si>
    <t xml:space="preserve">Luego de haber recorrido los cinco módulos podemos ver donde nos encontramos en relación a nuestras prácticas aplicando la inteligencia de género en el diseño y provisión de productos y servicios financieros. A continuación se muestra el puntaje general obtenido en el diagnóstico y luego un detalle del puntaje por secciones consideradas en cada módulo. </t>
  </si>
  <si>
    <t>Semáforo de situación Referencia:</t>
  </si>
  <si>
    <t>Óptimo</t>
  </si>
  <si>
    <t xml:space="preserve">Avance </t>
  </si>
  <si>
    <t>Necesita acción</t>
  </si>
  <si>
    <t>Puntaje general del diagnóstico sobre todas las dimensiones relevadas</t>
  </si>
  <si>
    <t xml:space="preserve">Detalle de avance en los 5 módulos analizados </t>
  </si>
  <si>
    <t xml:space="preserve">MÓDULO 1: Disponibilidad de datos </t>
  </si>
  <si>
    <t>MÓDULO 2: Análisis y segmentación</t>
  </si>
  <si>
    <t>MÓDULO 3: Diseño de productos y servicios financieros con inteligencia de género</t>
  </si>
  <si>
    <t>MÓDULO 4: Implementación del producto y servicio financiero</t>
  </si>
  <si>
    <t>MÓDULO 5: Cultura organizacional  y capacidades</t>
  </si>
  <si>
    <t>Práctica en recolección datos persona a fin de generar información de acceso y uso desagregada por sexo</t>
  </si>
  <si>
    <t>Análisis sobre acceso y uso diferencial que hacen las mujeres y hombres de los productos y servicios financieros</t>
  </si>
  <si>
    <t>Diseño aplicando inteligencia de género</t>
  </si>
  <si>
    <t xml:space="preserve">Prácticas de inteligencia de género en la venta y prestación de productos y servicios </t>
  </si>
  <si>
    <t xml:space="preserve">Alineación institucional con  la igualdad de género y  el cierre de brechas en el sistema financiero </t>
  </si>
  <si>
    <t>Identificación y recolección de datos de acceso y uso de empresa mujeres</t>
  </si>
  <si>
    <t>Prácticas institucionales pautadas para tomar decisiones sobre segmentos de mercado a atender</t>
  </si>
  <si>
    <t>Diseño producto para las mujeres o empresas de mujeres</t>
  </si>
  <si>
    <t>Comunicaciones y publicidad con perspectiva de género</t>
  </si>
  <si>
    <t xml:space="preserve"> Prácticas e iniciativas para una participación equitativa de las mujeres</t>
  </si>
  <si>
    <t>Uso de información externa para conocer el segmento de mercado de las mujeres</t>
  </si>
  <si>
    <t xml:space="preserve"> </t>
  </si>
  <si>
    <t>Indicadores asociados a los productos que permiten medir su rentabilidad y el valor que agregan a mujeres y hombres</t>
  </si>
  <si>
    <t xml:space="preserve">Prácticas y capacidades para innovar con inteligencia de género </t>
  </si>
  <si>
    <t>Institución centrada en agregar valor través de sus productos y servicios</t>
  </si>
  <si>
    <t>Sí</t>
  </si>
  <si>
    <t>Aplica</t>
  </si>
  <si>
    <t>No</t>
  </si>
  <si>
    <t>No aplica</t>
  </si>
  <si>
    <t>Referencias</t>
  </si>
  <si>
    <t>Esta herramienta ha sido desarrollada construyendo sobre el trabajo de organizaciones referentes en el sector tales como:</t>
  </si>
  <si>
    <t>FinEquity</t>
  </si>
  <si>
    <t>Financial Alliance for Women</t>
  </si>
  <si>
    <t>Alliance for Financial Inclusion (AFI)</t>
  </si>
  <si>
    <t>Data2X through the Women's Financial Inclusion Data Partnership</t>
  </si>
  <si>
    <t>International Finance Corporation (IFC)</t>
  </si>
  <si>
    <t>World Bank</t>
  </si>
  <si>
    <t>UN Capital for Development (UNCDF)</t>
  </si>
  <si>
    <t>Consultative Group to Assist the Poor (CGAP)</t>
  </si>
  <si>
    <t xml:space="preserve">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</si>
</sst>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25">
    <font>
      <sz val="11"/>
      <color theme="1"/>
      <name val="Calibri"/>
      <family val="2"/>
      <scheme val="minor"/>
    </font>
    <font>
      <b/>
      <sz val="16"/>
      <color theme="0"/>
      <name val="Calibri"/>
      <family val="2"/>
      <scheme val="minor"/>
    </font>
    <font>
      <sz val="12"/>
      <color rgb="FF25B570"/>
      <name val="Calibri"/>
      <family val="2"/>
      <scheme val="minor"/>
    </font>
    <font>
      <b/>
      <sz val="12"/>
      <color rgb="FF25B570"/>
      <name val="Calibri"/>
      <family val="2"/>
      <scheme val="minor"/>
    </font>
    <font>
      <b/>
      <sz val="12"/>
      <color rgb="FF8C3E6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u/>
      <sz val="12"/>
      <color theme="0"/>
      <name val="Calibri"/>
      <family val="2"/>
      <scheme val="minor"/>
    </font>
    <font>
      <b/>
      <sz val="12"/>
      <color theme="1"/>
      <name val="Calibri"/>
      <family val="2"/>
      <scheme val="minor"/>
    </font>
    <font>
      <b/>
      <sz val="12"/>
      <color theme="0"/>
      <name val="Calibri"/>
      <family val="2"/>
      <scheme val="minor"/>
    </font>
    <font>
      <i/>
      <sz val="12"/>
      <color theme="1"/>
      <name val="Calibri"/>
      <family val="2"/>
      <scheme val="minor"/>
    </font>
    <font>
      <b/>
      <sz val="14"/>
      <color theme="0"/>
      <name val="Calibri"/>
      <family val="2"/>
      <scheme val="minor"/>
    </font>
    <font>
      <b/>
      <sz val="14"/>
      <color theme="1"/>
      <name val="Calibri"/>
      <family val="2"/>
      <scheme val="minor"/>
    </font>
    <font>
      <b/>
      <i/>
      <sz val="14"/>
      <color rgb="FF8C3E68"/>
      <name val="Calibri"/>
      <family val="2"/>
      <scheme val="minor"/>
    </font>
    <font>
      <b/>
      <i/>
      <sz val="12"/>
      <color rgb="FF25B570"/>
      <name val="Calibri"/>
      <family val="2"/>
      <scheme val="minor"/>
    </font>
    <font>
      <b/>
      <sz val="11"/>
      <name val="Calibri"/>
      <family val="2"/>
      <scheme val="minor"/>
    </font>
    <font>
      <i/>
      <sz val="12"/>
      <name val="Calibri"/>
      <family val="2"/>
      <scheme val="minor"/>
    </font>
    <font>
      <b/>
      <sz val="11"/>
      <color rgb="FF000000"/>
      <name val="Calibri"/>
      <family val="2"/>
    </font>
    <font>
      <b/>
      <sz val="11"/>
      <color rgb="FF000000"/>
      <name val="Calibri"/>
      <family val="2"/>
      <scheme val="minor"/>
    </font>
    <font>
      <b/>
      <sz val="11"/>
      <color theme="0"/>
      <name val="Calibri"/>
      <family val="2"/>
      <scheme val="minor"/>
    </font>
    <font>
      <sz val="10"/>
      <color theme="1"/>
      <name val="Calibri"/>
      <family val="2"/>
      <scheme val="minor"/>
    </font>
    <font>
      <u/>
      <sz val="11"/>
      <color theme="10"/>
      <name val="Calibri"/>
      <family val="2"/>
      <scheme val="minor"/>
    </font>
    <font>
      <b/>
      <sz val="11"/>
      <color rgb="FFA0244A"/>
      <name val="Calibri"/>
      <family val="2"/>
      <scheme val="minor"/>
    </font>
    <font>
      <sz val="14"/>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005851"/>
        <bgColor indexed="64"/>
      </patternFill>
    </fill>
    <fill>
      <patternFill patternType="solid">
        <fgColor rgb="FFE3FFF1"/>
        <bgColor indexed="64"/>
      </patternFill>
    </fill>
    <fill>
      <patternFill patternType="solid">
        <fgColor rgb="FF8C3E68"/>
        <bgColor indexed="64"/>
      </patternFill>
    </fill>
    <fill>
      <patternFill patternType="solid">
        <fgColor theme="0"/>
        <bgColor indexed="64"/>
      </patternFill>
    </fill>
    <fill>
      <patternFill patternType="solid">
        <fgColor theme="0" tint="-0.14999847407452621"/>
        <bgColor indexed="64"/>
      </patternFill>
    </fill>
    <fill>
      <patternFill patternType="solid">
        <fgColor rgb="FF25B570"/>
        <bgColor indexed="64"/>
      </patternFill>
    </fill>
    <fill>
      <patternFill patternType="solid">
        <fgColor rgb="FFFFC000"/>
        <bgColor indexed="64"/>
      </patternFill>
    </fill>
    <fill>
      <patternFill patternType="solid">
        <fgColor rgb="FFA0244A"/>
        <bgColor indexed="64"/>
      </patternFill>
    </fill>
    <fill>
      <patternFill patternType="solid">
        <fgColor theme="0" tint="-0.249977111117893"/>
        <bgColor indexed="64"/>
      </patternFill>
    </fill>
  </fills>
  <borders count="8">
    <border>
      <left/>
      <right/>
      <top/>
      <bottom/>
      <diagonal/>
    </border>
    <border>
      <left/>
      <right/>
      <top/>
      <bottom style="thick">
        <color rgb="FF8C3E68"/>
      </bottom>
      <diagonal/>
    </border>
    <border>
      <left/>
      <right/>
      <top style="thick">
        <color rgb="FF8C3E68"/>
      </top>
      <bottom style="thick">
        <color rgb="FF8C3E68"/>
      </bottom>
      <diagonal/>
    </border>
    <border>
      <left style="thin">
        <color rgb="FF8C3E68"/>
      </left>
      <right style="thin">
        <color rgb="FF8C3E68"/>
      </right>
      <top style="thin">
        <color rgb="FF8C3E68"/>
      </top>
      <bottom style="thin">
        <color rgb="FF8C3E68"/>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rgb="FFE3FFF1"/>
      </left>
      <right style="thin">
        <color rgb="FFE3FFF1"/>
      </right>
      <top style="thin">
        <color rgb="FFE3FFF1"/>
      </top>
      <bottom style="thin">
        <color rgb="FFE3FFF1"/>
      </bottom>
      <diagonal/>
    </border>
    <border>
      <left/>
      <right/>
      <top/>
      <bottom style="thin">
        <color theme="0" tint="-0.14999847407452621"/>
      </bottom>
      <diagonal/>
    </border>
  </borders>
  <cellStyleXfs count="19">
    <xf numFmtId="0" fontId="0" fillId="0" borderId="0"/>
    <xf numFmtId="0" fontId="1" fillId="3" borderId="0">
      <alignment horizontal="center" vertical="center"/>
    </xf>
    <xf numFmtId="0" fontId="3" fillId="4" borderId="0">
      <alignment horizontal="left" vertical="center" wrapText="1"/>
    </xf>
    <xf numFmtId="0" fontId="6" fillId="0" borderId="1">
      <alignment horizontal="left" vertical="center" wrapText="1"/>
    </xf>
    <xf numFmtId="0" fontId="8" fillId="5" borderId="0">
      <alignment horizontal="left" vertical="center" wrapText="1"/>
    </xf>
    <xf numFmtId="0" fontId="5" fillId="4" borderId="0" applyAlignment="0">
      <alignment horizontal="left" wrapText="1"/>
    </xf>
    <xf numFmtId="0" fontId="10" fillId="3" borderId="0"/>
    <xf numFmtId="0" fontId="5" fillId="0" borderId="0"/>
    <xf numFmtId="0" fontId="11" fillId="4" borderId="0">
      <alignment horizontal="left" vertical="center" wrapText="1"/>
    </xf>
    <xf numFmtId="0" fontId="12" fillId="5" borderId="0">
      <alignment horizontal="left" vertical="center" wrapText="1"/>
    </xf>
    <xf numFmtId="0" fontId="13" fillId="4" borderId="0">
      <alignment vertical="center"/>
    </xf>
    <xf numFmtId="0" fontId="14" fillId="0" borderId="0">
      <alignment horizontal="left" vertical="center"/>
    </xf>
    <xf numFmtId="0" fontId="7" fillId="0" borderId="0">
      <alignment horizontal="left" vertical="center"/>
    </xf>
    <xf numFmtId="0" fontId="6" fillId="0" borderId="0">
      <alignment horizontal="left" vertical="center" wrapText="1"/>
    </xf>
    <xf numFmtId="0" fontId="7" fillId="7" borderId="0">
      <alignment horizontal="center" vertical="center"/>
    </xf>
    <xf numFmtId="0" fontId="9" fillId="0" borderId="0">
      <alignment horizontal="center" vertical="center"/>
    </xf>
    <xf numFmtId="0" fontId="20" fillId="3" borderId="0">
      <alignment horizontal="left" wrapText="1"/>
    </xf>
    <xf numFmtId="0" fontId="22" fillId="0" borderId="0" applyNumberFormat="0" applyFill="0" applyBorder="0" applyAlignment="0" applyProtection="0"/>
    <xf numFmtId="9" fontId="6" fillId="0" borderId="0" applyFont="0" applyFill="0" applyBorder="0" applyAlignment="0" applyProtection="0"/>
  </cellStyleXfs>
  <cellXfs count="103">
    <xf numFmtId="0" fontId="0" fillId="0" borderId="0" xfId="0"/>
    <xf numFmtId="0" fontId="0" fillId="2" borderId="0" xfId="0" applyFill="1"/>
    <xf numFmtId="0" fontId="0" fillId="2" borderId="0" xfId="0" applyFill="1" applyAlignment="1">
      <alignment wrapText="1"/>
    </xf>
    <xf numFmtId="0" fontId="1" fillId="3" borderId="0" xfId="1">
      <alignment horizontal="center" vertical="center"/>
    </xf>
    <xf numFmtId="0" fontId="1" fillId="2" borderId="0" xfId="1" applyFill="1">
      <alignment horizontal="center" vertical="center"/>
    </xf>
    <xf numFmtId="0" fontId="12" fillId="5" borderId="0" xfId="4" applyFont="1">
      <alignment horizontal="left" vertical="center" wrapText="1"/>
    </xf>
    <xf numFmtId="0" fontId="13" fillId="4" borderId="0" xfId="0" applyFont="1" applyFill="1" applyAlignment="1">
      <alignment vertical="center"/>
    </xf>
    <xf numFmtId="0" fontId="14" fillId="0" borderId="0" xfId="0" applyFont="1" applyAlignment="1">
      <alignment horizontal="left" vertical="center"/>
    </xf>
    <xf numFmtId="0" fontId="7" fillId="0" borderId="0" xfId="0" applyFont="1" applyAlignment="1">
      <alignment horizontal="left" vertical="center"/>
    </xf>
    <xf numFmtId="0" fontId="7" fillId="2" borderId="0" xfId="0" applyFont="1" applyFill="1" applyAlignment="1">
      <alignment horizontal="right" vertical="center"/>
    </xf>
    <xf numFmtId="0" fontId="1" fillId="2" borderId="0" xfId="1" applyFill="1" applyAlignment="1">
      <alignment horizontal="right" vertical="center"/>
    </xf>
    <xf numFmtId="0" fontId="7" fillId="0" borderId="0" xfId="12">
      <alignment horizontal="left" vertical="center"/>
    </xf>
    <xf numFmtId="0" fontId="7" fillId="0" borderId="0" xfId="12" applyAlignment="1">
      <alignment horizontal="left" vertical="center" wrapText="1"/>
    </xf>
    <xf numFmtId="0" fontId="6" fillId="0" borderId="0" xfId="13">
      <alignment horizontal="left" vertical="center" wrapText="1"/>
    </xf>
    <xf numFmtId="0" fontId="7" fillId="2" borderId="0" xfId="0" applyFont="1" applyFill="1" applyAlignment="1">
      <alignment horizontal="right" vertical="center" wrapText="1"/>
    </xf>
    <xf numFmtId="0" fontId="13" fillId="4" borderId="0" xfId="10">
      <alignment vertical="center"/>
    </xf>
    <xf numFmtId="0" fontId="14" fillId="0" borderId="0" xfId="11">
      <alignment horizontal="left" vertical="center"/>
    </xf>
    <xf numFmtId="0" fontId="7" fillId="0" borderId="0" xfId="0" applyFont="1" applyAlignment="1">
      <alignment horizontal="left" vertical="center" wrapText="1"/>
    </xf>
    <xf numFmtId="0" fontId="16" fillId="6" borderId="4" xfId="0" applyFont="1" applyFill="1" applyBorder="1" applyAlignment="1">
      <alignment horizontal="left" vertical="center" wrapText="1"/>
    </xf>
    <xf numFmtId="0" fontId="7" fillId="6" borderId="4" xfId="0" applyFont="1" applyFill="1" applyBorder="1" applyAlignment="1">
      <alignment vertical="center" wrapText="1"/>
    </xf>
    <xf numFmtId="0" fontId="18" fillId="6" borderId="4" xfId="0" applyFont="1" applyFill="1" applyBorder="1" applyAlignment="1">
      <alignment vertical="center" wrapText="1"/>
    </xf>
    <xf numFmtId="0" fontId="18" fillId="6" borderId="4" xfId="0" applyFont="1" applyFill="1" applyBorder="1" applyAlignment="1">
      <alignment horizontal="left" vertical="center" wrapText="1"/>
    </xf>
    <xf numFmtId="0" fontId="13" fillId="4" borderId="0" xfId="10" applyAlignment="1">
      <alignment vertical="center" wrapText="1"/>
    </xf>
    <xf numFmtId="0" fontId="0" fillId="0" borderId="0" xfId="13" applyFont="1">
      <alignment horizontal="left" vertical="center" wrapText="1"/>
    </xf>
    <xf numFmtId="0" fontId="6" fillId="2" borderId="0" xfId="13" applyFill="1">
      <alignment horizontal="left" vertical="center" wrapText="1"/>
    </xf>
    <xf numFmtId="0" fontId="7" fillId="2" borderId="0" xfId="12" applyFill="1">
      <alignment horizontal="left" vertical="center"/>
    </xf>
    <xf numFmtId="0" fontId="14" fillId="0" borderId="0" xfId="0" applyFont="1" applyAlignment="1">
      <alignment horizontal="left" vertical="center" wrapText="1"/>
    </xf>
    <xf numFmtId="0" fontId="14" fillId="0" borderId="0" xfId="11" applyAlignment="1">
      <alignment horizontal="left" vertical="center" wrapText="1"/>
    </xf>
    <xf numFmtId="0" fontId="7" fillId="6" borderId="4" xfId="0" applyFont="1" applyFill="1" applyBorder="1" applyAlignment="1">
      <alignment horizontal="left" vertical="top" wrapText="1"/>
    </xf>
    <xf numFmtId="0" fontId="1" fillId="3" borderId="0" xfId="1" applyAlignment="1">
      <alignment horizontal="left" vertical="center"/>
    </xf>
    <xf numFmtId="0" fontId="1" fillId="3" borderId="5" xfId="0" applyFont="1" applyFill="1" applyBorder="1" applyAlignment="1">
      <alignment vertical="center" wrapText="1"/>
    </xf>
    <xf numFmtId="0" fontId="17" fillId="4" borderId="0" xfId="0" applyFont="1" applyFill="1" applyAlignment="1">
      <alignment horizontal="left" vertical="center" wrapText="1"/>
    </xf>
    <xf numFmtId="0" fontId="0" fillId="0" borderId="0" xfId="0" applyAlignment="1">
      <alignment horizontal="left" vertical="center" indent="2"/>
    </xf>
    <xf numFmtId="0" fontId="13" fillId="4" borderId="0" xfId="0" applyFont="1" applyFill="1" applyAlignment="1">
      <alignment vertical="center" wrapText="1"/>
    </xf>
    <xf numFmtId="0" fontId="0" fillId="0" borderId="0" xfId="0" applyAlignment="1">
      <alignment horizontal="left" vertical="center" wrapText="1"/>
    </xf>
    <xf numFmtId="0" fontId="13" fillId="4" borderId="0" xfId="0" applyFont="1" applyFill="1" applyAlignment="1" applyProtection="1">
      <alignment vertical="center"/>
      <protection hidden="1"/>
    </xf>
    <xf numFmtId="164" fontId="0" fillId="0" borderId="6" xfId="0" applyNumberFormat="1" applyBorder="1" applyProtection="1">
      <protection hidden="1"/>
    </xf>
    <xf numFmtId="0" fontId="14" fillId="0" borderId="0" xfId="11" applyProtection="1">
      <alignment horizontal="left" vertical="center"/>
      <protection hidden="1"/>
    </xf>
    <xf numFmtId="0" fontId="0" fillId="0" borderId="6" xfId="0" applyBorder="1" applyProtection="1">
      <protection hidden="1"/>
    </xf>
    <xf numFmtId="0" fontId="0" fillId="0" borderId="0" xfId="0" applyProtection="1">
      <protection hidden="1"/>
    </xf>
    <xf numFmtId="0" fontId="0" fillId="0" borderId="0" xfId="0" applyAlignment="1" applyProtection="1">
      <alignment wrapText="1"/>
      <protection hidden="1"/>
    </xf>
    <xf numFmtId="0" fontId="13" fillId="4" borderId="0" xfId="10" applyProtection="1">
      <alignment vertical="center"/>
      <protection hidden="1"/>
    </xf>
    <xf numFmtId="2" fontId="0" fillId="0" borderId="0" xfId="0" applyNumberFormat="1" applyProtection="1">
      <protection hidden="1"/>
    </xf>
    <xf numFmtId="0" fontId="13" fillId="4" borderId="0" xfId="0" applyFont="1" applyFill="1" applyAlignment="1" applyProtection="1">
      <alignment vertical="center"/>
      <protection locked="0"/>
    </xf>
    <xf numFmtId="0" fontId="14" fillId="0" borderId="0" xfId="11" applyProtection="1">
      <alignment horizontal="left" vertical="center"/>
      <protection locked="0"/>
    </xf>
    <xf numFmtId="0" fontId="0" fillId="0" borderId="0" xfId="0" applyProtection="1">
      <protection locked="0"/>
    </xf>
    <xf numFmtId="0" fontId="7" fillId="7" borderId="0" xfId="12" applyFill="1" applyAlignment="1" applyProtection="1">
      <alignment horizontal="center" vertical="center"/>
      <protection locked="0"/>
    </xf>
    <xf numFmtId="0" fontId="0" fillId="0" borderId="0" xfId="0" applyAlignment="1" applyProtection="1">
      <alignment wrapText="1"/>
      <protection locked="0"/>
    </xf>
    <xf numFmtId="0" fontId="13" fillId="4" borderId="0" xfId="10" applyProtection="1">
      <alignment vertical="center"/>
      <protection locked="0"/>
    </xf>
    <xf numFmtId="0" fontId="12" fillId="5" borderId="0" xfId="4" applyFont="1" applyProtection="1">
      <alignment horizontal="left" vertical="center" wrapText="1"/>
      <protection hidden="1"/>
    </xf>
    <xf numFmtId="0" fontId="0" fillId="0" borderId="6" xfId="0" applyBorder="1" applyAlignment="1" applyProtection="1">
      <alignment wrapText="1"/>
      <protection hidden="1"/>
    </xf>
    <xf numFmtId="165" fontId="0" fillId="0" borderId="0" xfId="0" applyNumberFormat="1" applyProtection="1">
      <protection hidden="1"/>
    </xf>
    <xf numFmtId="165" fontId="0" fillId="0" borderId="0" xfId="0" applyNumberFormat="1" applyAlignment="1" applyProtection="1">
      <alignment wrapText="1"/>
      <protection hidden="1"/>
    </xf>
    <xf numFmtId="0" fontId="13" fillId="11" borderId="0" xfId="10" applyFill="1" applyProtection="1">
      <alignment vertical="center"/>
      <protection locked="0"/>
    </xf>
    <xf numFmtId="0" fontId="0" fillId="2" borderId="0" xfId="0" applyFill="1" applyProtection="1">
      <protection hidden="1"/>
    </xf>
    <xf numFmtId="0" fontId="1" fillId="3" borderId="0" xfId="1" applyAlignment="1" applyProtection="1">
      <alignment horizontal="left" vertical="center"/>
      <protection hidden="1"/>
    </xf>
    <xf numFmtId="0" fontId="1" fillId="3" borderId="0" xfId="1" applyProtection="1">
      <alignment horizontal="center" vertical="center"/>
      <protection hidden="1"/>
    </xf>
    <xf numFmtId="0" fontId="11" fillId="2" borderId="0" xfId="8" applyFill="1" applyProtection="1">
      <alignment horizontal="left" vertical="center" wrapText="1"/>
      <protection hidden="1"/>
    </xf>
    <xf numFmtId="0" fontId="9" fillId="2" borderId="0" xfId="7" applyFont="1" applyFill="1" applyAlignment="1" applyProtection="1">
      <alignment horizontal="center" vertical="center" wrapText="1"/>
      <protection hidden="1"/>
    </xf>
    <xf numFmtId="0" fontId="9" fillId="2" borderId="0" xfId="7" applyFont="1" applyFill="1" applyAlignment="1" applyProtection="1">
      <alignment horizontal="center" vertical="center"/>
      <protection hidden="1"/>
    </xf>
    <xf numFmtId="0" fontId="9" fillId="8" borderId="0" xfId="7" applyFont="1" applyFill="1" applyAlignment="1" applyProtection="1">
      <alignment horizontal="center" vertical="center"/>
      <protection hidden="1"/>
    </xf>
    <xf numFmtId="0" fontId="9" fillId="9" borderId="0" xfId="7" applyFont="1" applyFill="1" applyAlignment="1" applyProtection="1">
      <alignment horizontal="center" vertical="center"/>
      <protection hidden="1"/>
    </xf>
    <xf numFmtId="0" fontId="10" fillId="10" borderId="0" xfId="7" applyFont="1" applyFill="1" applyAlignment="1" applyProtection="1">
      <alignment horizontal="center" vertical="center"/>
      <protection hidden="1"/>
    </xf>
    <xf numFmtId="0" fontId="20" fillId="3" borderId="0" xfId="0" applyFont="1" applyFill="1" applyAlignment="1" applyProtection="1">
      <alignment horizontal="left" vertical="center" wrapText="1"/>
      <protection hidden="1"/>
    </xf>
    <xf numFmtId="164" fontId="0" fillId="0" borderId="0" xfId="0" applyNumberFormat="1" applyProtection="1">
      <protection hidden="1"/>
    </xf>
    <xf numFmtId="0" fontId="0" fillId="2" borderId="0" xfId="0" applyFill="1" applyAlignment="1" applyProtection="1">
      <alignment horizontal="left" vertical="center"/>
      <protection hidden="1"/>
    </xf>
    <xf numFmtId="0" fontId="20" fillId="3" borderId="0" xfId="16"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ill="1" applyAlignment="1" applyProtection="1">
      <alignment horizontal="left" vertical="center" wrapText="1"/>
      <protection hidden="1"/>
    </xf>
    <xf numFmtId="0" fontId="0" fillId="0" borderId="0" xfId="0" applyAlignment="1" applyProtection="1">
      <alignment horizontal="left" vertical="center" wrapText="1"/>
      <protection hidden="1"/>
    </xf>
    <xf numFmtId="0" fontId="8" fillId="5" borderId="0" xfId="0" applyFont="1" applyFill="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6" borderId="0" xfId="0" applyFill="1" applyProtection="1">
      <protection hidden="1"/>
    </xf>
    <xf numFmtId="0" fontId="0" fillId="7" borderId="0" xfId="0" applyFill="1" applyProtection="1">
      <protection locked="0"/>
    </xf>
    <xf numFmtId="0" fontId="10" fillId="3" borderId="0" xfId="0" applyFont="1" applyFill="1" applyProtection="1">
      <protection hidden="1"/>
    </xf>
    <xf numFmtId="0" fontId="10" fillId="3" borderId="0" xfId="6" applyProtection="1">
      <protection hidden="1"/>
    </xf>
    <xf numFmtId="0" fontId="24" fillId="2" borderId="0" xfId="0" applyFont="1" applyFill="1" applyProtection="1">
      <protection hidden="1"/>
    </xf>
    <xf numFmtId="9" fontId="23" fillId="0" borderId="0" xfId="18" applyFont="1" applyFill="1" applyBorder="1" applyAlignment="1" applyProtection="1">
      <alignment vertical="center" wrapText="1"/>
      <protection hidden="1"/>
    </xf>
    <xf numFmtId="0" fontId="22" fillId="0" borderId="0" xfId="17" applyProtection="1">
      <protection locked="0" hidden="1"/>
    </xf>
    <xf numFmtId="0" fontId="5" fillId="6" borderId="7" xfId="0" applyFont="1" applyFill="1" applyBorder="1" applyProtection="1">
      <protection hidden="1"/>
    </xf>
    <xf numFmtId="0" fontId="5" fillId="6" borderId="5" xfId="0" applyFont="1" applyFill="1" applyBorder="1" applyProtection="1">
      <protection hidden="1"/>
    </xf>
    <xf numFmtId="0" fontId="10" fillId="3" borderId="0" xfId="6" applyAlignment="1" applyProtection="1">
      <alignment wrapText="1"/>
      <protection hidden="1"/>
    </xf>
    <xf numFmtId="0" fontId="6" fillId="0" borderId="0" xfId="13" applyProtection="1">
      <alignment horizontal="left" vertical="center" wrapText="1"/>
      <protection locked="0"/>
    </xf>
    <xf numFmtId="0" fontId="5" fillId="4" borderId="0" xfId="0" applyFont="1" applyFill="1" applyAlignment="1" applyProtection="1">
      <alignment horizontal="left" wrapText="1"/>
      <protection hidden="1"/>
    </xf>
    <xf numFmtId="0" fontId="5" fillId="4"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3" borderId="0" xfId="0" applyFont="1" applyFill="1" applyAlignment="1" applyProtection="1">
      <alignment horizontal="center" vertical="center"/>
      <protection hidden="1"/>
    </xf>
    <xf numFmtId="0" fontId="3" fillId="4" borderId="0" xfId="0" applyFont="1" applyFill="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6" fillId="0" borderId="1" xfId="3" applyAlignment="1" applyProtection="1">
      <alignment horizontal="center" vertical="center" wrapText="1"/>
      <protection hidden="1"/>
    </xf>
    <xf numFmtId="0" fontId="11" fillId="4" borderId="0" xfId="5"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1" fillId="3" borderId="0" xfId="1" applyAlignment="1" applyProtection="1">
      <alignment horizontal="left" vertical="center" wrapText="1"/>
      <protection hidden="1"/>
    </xf>
    <xf numFmtId="0" fontId="11" fillId="2" borderId="0" xfId="8" applyFill="1" applyAlignment="1" applyProtection="1">
      <alignment horizontal="center" vertical="center" wrapText="1"/>
      <protection hidden="1"/>
    </xf>
    <xf numFmtId="164" fontId="0" fillId="0" borderId="0" xfId="0" applyNumberFormat="1" applyAlignment="1" applyProtection="1">
      <alignment horizontal="center"/>
      <protection hidden="1"/>
    </xf>
  </cellXfs>
  <cellStyles count="19">
    <cellStyle name="B1" xfId="3" xr:uid="{5518F838-F070-427E-B3E0-AEE8CBD72D8C}"/>
    <cellStyle name="b2" xfId="5" xr:uid="{FE910ADE-6A8D-4FC8-8CDD-774F041CC7BA}"/>
    <cellStyle name="b3" xfId="8" xr:uid="{45DE23A8-A635-460A-9F19-8515597965F5}"/>
    <cellStyle name="Body" xfId="7" xr:uid="{62792A3C-EBC1-4C21-B839-418D84D58040}"/>
    <cellStyle name="H1" xfId="1" xr:uid="{0636BDF1-E9AF-4C96-A090-7B3FE08CDE4E}"/>
    <cellStyle name="H1.1" xfId="6" xr:uid="{E2D911BE-053F-44F4-AC87-683B2EF4C088}"/>
    <cellStyle name="H2" xfId="2" xr:uid="{3222EA7F-C9A6-4FD8-86FE-A83BA7C615A0}"/>
    <cellStyle name="Hipervínculo" xfId="17" builtinId="8"/>
    <cellStyle name="módulo" xfId="16" xr:uid="{0F5AA97F-2C6E-4310-B299-7BE2DD21BAE4}"/>
    <cellStyle name="Normal" xfId="0" builtinId="0"/>
    <cellStyle name="P1" xfId="13" xr:uid="{A2682B9C-A66D-4BD0-9A0F-CB47DF6D6DFD}"/>
    <cellStyle name="Porcentaje" xfId="18" builtinId="5"/>
    <cellStyle name="Pregunta" xfId="12" xr:uid="{11530EEC-1284-4580-90BA-3F3847B21D16}"/>
    <cellStyle name="Respuestas" xfId="14" xr:uid="{33C661EA-4EF3-482B-8EAD-52015CD393E9}"/>
    <cellStyle name="S1" xfId="11" xr:uid="{348E84A4-1D57-4173-B41A-D960D8C0AFEE}"/>
    <cellStyle name="Sección" xfId="10" xr:uid="{7D56A7B8-3546-488A-BB03-3F3A982FB077}"/>
    <cellStyle name="semaforo" xfId="15" xr:uid="{E432ACC8-4769-4743-916D-60FDA01CEDF8}"/>
    <cellStyle name="t1" xfId="4" xr:uid="{E83ADC36-DDFE-4346-B798-8FF0FFD9DC9F}"/>
    <cellStyle name="t2" xfId="9" xr:uid="{E954F53D-1F81-4B54-A2D9-6B30BF9E4587}"/>
  </cellStyles>
  <dxfs count="245">
    <dxf>
      <font>
        <color rgb="FF25B570"/>
      </font>
      <fill>
        <patternFill>
          <bgColor rgb="FF25B570"/>
        </patternFill>
      </fill>
    </dxf>
    <dxf>
      <font>
        <color rgb="FFFFC000"/>
      </font>
      <fill>
        <patternFill>
          <bgColor theme="7"/>
        </patternFill>
      </fill>
    </dxf>
    <dxf>
      <font>
        <color rgb="FFA0244A"/>
      </font>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theme="0"/>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
      <fill>
        <patternFill>
          <bgColor rgb="FF25B570"/>
        </patternFill>
      </fill>
    </dxf>
    <dxf>
      <fill>
        <patternFill>
          <bgColor theme="7"/>
        </patternFill>
      </fill>
    </dxf>
    <dxf>
      <fill>
        <patternFill>
          <bgColor rgb="FFA0244A"/>
        </patternFill>
      </fill>
    </dxf>
  </dxfs>
  <tableStyles count="0" defaultTableStyle="TableStyleMedium2" defaultPivotStyle="PivotStyleLight16"/>
  <colors>
    <mruColors>
      <color rgb="FF25B570"/>
      <color rgb="FFA0244A"/>
      <color rgb="FFE3FFF1"/>
      <color rgb="FF8C3E68"/>
      <color rgb="FF005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4004919</xdr:colOff>
      <xdr:row>0</xdr:row>
      <xdr:rowOff>63500</xdr:rowOff>
    </xdr:from>
    <xdr:to>
      <xdr:col>3</xdr:col>
      <xdr:colOff>0</xdr:colOff>
      <xdr:row>0</xdr:row>
      <xdr:rowOff>679450</xdr:rowOff>
    </xdr:to>
    <xdr:pic>
      <xdr:nvPicPr>
        <xdr:cNvPr id="2" name="Imagen 1">
          <a:extLst>
            <a:ext uri="{FF2B5EF4-FFF2-40B4-BE49-F238E27FC236}">
              <a16:creationId xmlns:a16="http://schemas.microsoft.com/office/drawing/2014/main" id="{0CD87968-4D41-4B99-8CE4-4A8F9136E9EB}"/>
            </a:ext>
          </a:extLst>
        </xdr:cNvPr>
        <xdr:cNvPicPr>
          <a:picLocks noChangeAspect="1"/>
        </xdr:cNvPicPr>
      </xdr:nvPicPr>
      <xdr:blipFill>
        <a:blip xmlns:r="http://schemas.openxmlformats.org/officeDocument/2006/relationships" r:embed="rId1"/>
        <a:stretch>
          <a:fillRect/>
        </a:stretch>
      </xdr:blipFill>
      <xdr:spPr>
        <a:xfrm>
          <a:off x="7141819" y="63500"/>
          <a:ext cx="3926231" cy="61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1612900</xdr:colOff>
      <xdr:row>0</xdr:row>
      <xdr:rowOff>0</xdr:rowOff>
    </xdr:from>
    <xdr:to>
      <xdr:col>3</xdr:col>
      <xdr:colOff>0</xdr:colOff>
      <xdr:row>0</xdr:row>
      <xdr:rowOff>542925</xdr:rowOff>
    </xdr:to>
    <xdr:pic>
      <xdr:nvPicPr>
        <xdr:cNvPr id="2" name="Imagen 4">
          <a:extLst>
            <a:ext uri="{FF2B5EF4-FFF2-40B4-BE49-F238E27FC236}">
              <a16:creationId xmlns:a16="http://schemas.microsoft.com/office/drawing/2014/main" id="{69F93EDD-9440-405C-9DE8-9AF666DA2CCC}"/>
            </a:ext>
          </a:extLst>
        </xdr:cNvPr>
        <xdr:cNvPicPr>
          <a:picLocks noChangeAspect="1"/>
        </xdr:cNvPicPr>
      </xdr:nvPicPr>
      <xdr:blipFill>
        <a:blip xmlns:r="http://schemas.openxmlformats.org/officeDocument/2006/relationships" r:embed="rId1"/>
        <a:stretch>
          <a:fillRect/>
        </a:stretch>
      </xdr:blipFill>
      <xdr:spPr>
        <a:xfrm>
          <a:off x="5886450" y="0"/>
          <a:ext cx="3270703"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5720569</xdr:colOff>
      <xdr:row>0</xdr:row>
      <xdr:rowOff>29398</xdr:rowOff>
    </xdr:from>
    <xdr:to>
      <xdr:col>7</xdr:col>
      <xdr:colOff>66279</xdr:colOff>
      <xdr:row>0</xdr:row>
      <xdr:rowOff>677098</xdr:rowOff>
    </xdr:to>
    <xdr:pic>
      <xdr:nvPicPr>
        <xdr:cNvPr id="2" name="Imagen 1">
          <a:extLst>
            <a:ext uri="{FF2B5EF4-FFF2-40B4-BE49-F238E27FC236}">
              <a16:creationId xmlns:a16="http://schemas.microsoft.com/office/drawing/2014/main" id="{77A82B6F-724C-4F85-BB01-1A525B48126A}"/>
            </a:ext>
          </a:extLst>
        </xdr:cNvPr>
        <xdr:cNvPicPr>
          <a:picLocks noChangeAspect="1"/>
        </xdr:cNvPicPr>
      </xdr:nvPicPr>
      <xdr:blipFill>
        <a:blip xmlns:r="http://schemas.openxmlformats.org/officeDocument/2006/relationships" r:embed="rId1"/>
        <a:stretch>
          <a:fillRect/>
        </a:stretch>
      </xdr:blipFill>
      <xdr:spPr>
        <a:xfrm>
          <a:off x="6961171" y="29398"/>
          <a:ext cx="3888349"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6778137</xdr:colOff>
      <xdr:row>0</xdr:row>
      <xdr:rowOff>75223</xdr:rowOff>
    </xdr:from>
    <xdr:to>
      <xdr:col>7</xdr:col>
      <xdr:colOff>69907</xdr:colOff>
      <xdr:row>0</xdr:row>
      <xdr:rowOff>722923</xdr:rowOff>
    </xdr:to>
    <xdr:pic>
      <xdr:nvPicPr>
        <xdr:cNvPr id="2" name="Imagen 1">
          <a:extLst>
            <a:ext uri="{FF2B5EF4-FFF2-40B4-BE49-F238E27FC236}">
              <a16:creationId xmlns:a16="http://schemas.microsoft.com/office/drawing/2014/main" id="{DA2D4EDE-B6ED-4F9B-8809-F2607A0BF7D2}"/>
            </a:ext>
          </a:extLst>
        </xdr:cNvPr>
        <xdr:cNvPicPr>
          <a:picLocks noChangeAspect="1"/>
        </xdr:cNvPicPr>
      </xdr:nvPicPr>
      <xdr:blipFill>
        <a:blip xmlns:r="http://schemas.openxmlformats.org/officeDocument/2006/relationships" r:embed="rId1"/>
        <a:stretch>
          <a:fillRect/>
        </a:stretch>
      </xdr:blipFill>
      <xdr:spPr>
        <a:xfrm>
          <a:off x="7791695" y="75223"/>
          <a:ext cx="3891385"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6623050</xdr:colOff>
      <xdr:row>0</xdr:row>
      <xdr:rowOff>82550</xdr:rowOff>
    </xdr:from>
    <xdr:to>
      <xdr:col>7</xdr:col>
      <xdr:colOff>10086</xdr:colOff>
      <xdr:row>0</xdr:row>
      <xdr:rowOff>730250</xdr:rowOff>
    </xdr:to>
    <xdr:pic>
      <xdr:nvPicPr>
        <xdr:cNvPr id="2" name="Imagen 1">
          <a:extLst>
            <a:ext uri="{FF2B5EF4-FFF2-40B4-BE49-F238E27FC236}">
              <a16:creationId xmlns:a16="http://schemas.microsoft.com/office/drawing/2014/main" id="{ED65B293-CE02-48C8-8760-CB29AF4B0C00}"/>
            </a:ext>
          </a:extLst>
        </xdr:cNvPr>
        <xdr:cNvPicPr>
          <a:picLocks noChangeAspect="1"/>
        </xdr:cNvPicPr>
      </xdr:nvPicPr>
      <xdr:blipFill>
        <a:blip xmlns:r="http://schemas.openxmlformats.org/officeDocument/2006/relationships" r:embed="rId1"/>
        <a:stretch>
          <a:fillRect/>
        </a:stretch>
      </xdr:blipFill>
      <xdr:spPr>
        <a:xfrm>
          <a:off x="7404100" y="82550"/>
          <a:ext cx="3889936"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5867400</xdr:colOff>
      <xdr:row>0</xdr:row>
      <xdr:rowOff>101600</xdr:rowOff>
    </xdr:from>
    <xdr:to>
      <xdr:col>7</xdr:col>
      <xdr:colOff>29137</xdr:colOff>
      <xdr:row>1</xdr:row>
      <xdr:rowOff>0</xdr:rowOff>
    </xdr:to>
    <xdr:pic>
      <xdr:nvPicPr>
        <xdr:cNvPr id="2" name="Imagen 1">
          <a:extLst>
            <a:ext uri="{FF2B5EF4-FFF2-40B4-BE49-F238E27FC236}">
              <a16:creationId xmlns:a16="http://schemas.microsoft.com/office/drawing/2014/main" id="{070D17DF-0C4D-4F20-97C5-A9126F31D415}"/>
            </a:ext>
          </a:extLst>
        </xdr:cNvPr>
        <xdr:cNvPicPr>
          <a:picLocks noChangeAspect="1"/>
        </xdr:cNvPicPr>
      </xdr:nvPicPr>
      <xdr:blipFill>
        <a:blip xmlns:r="http://schemas.openxmlformats.org/officeDocument/2006/relationships" r:embed="rId1"/>
        <a:stretch>
          <a:fillRect/>
        </a:stretch>
      </xdr:blipFill>
      <xdr:spPr>
        <a:xfrm>
          <a:off x="7112000" y="101600"/>
          <a:ext cx="3889936"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5753100</xdr:colOff>
      <xdr:row>0</xdr:row>
      <xdr:rowOff>139700</xdr:rowOff>
    </xdr:from>
    <xdr:to>
      <xdr:col>7</xdr:col>
      <xdr:colOff>67236</xdr:colOff>
      <xdr:row>1</xdr:row>
      <xdr:rowOff>38100</xdr:rowOff>
    </xdr:to>
    <xdr:pic>
      <xdr:nvPicPr>
        <xdr:cNvPr id="2" name="Imagen 1">
          <a:extLst>
            <a:ext uri="{FF2B5EF4-FFF2-40B4-BE49-F238E27FC236}">
              <a16:creationId xmlns:a16="http://schemas.microsoft.com/office/drawing/2014/main" id="{1942E56E-C028-4C38-9036-A6F25CCD30D7}"/>
            </a:ext>
          </a:extLst>
        </xdr:cNvPr>
        <xdr:cNvPicPr>
          <a:picLocks noChangeAspect="1"/>
        </xdr:cNvPicPr>
      </xdr:nvPicPr>
      <xdr:blipFill>
        <a:blip xmlns:r="http://schemas.openxmlformats.org/officeDocument/2006/relationships" r:embed="rId1"/>
        <a:stretch>
          <a:fillRect/>
        </a:stretch>
      </xdr:blipFill>
      <xdr:spPr>
        <a:xfrm>
          <a:off x="6997700" y="139700"/>
          <a:ext cx="3889936"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221342</xdr:colOff>
      <xdr:row>0</xdr:row>
      <xdr:rowOff>0</xdr:rowOff>
    </xdr:from>
    <xdr:to>
      <xdr:col>14</xdr:col>
      <xdr:colOff>337075</xdr:colOff>
      <xdr:row>1</xdr:row>
      <xdr:rowOff>3629</xdr:rowOff>
    </xdr:to>
    <xdr:pic>
      <xdr:nvPicPr>
        <xdr:cNvPr id="2" name="Imagen 1">
          <a:extLst>
            <a:ext uri="{FF2B5EF4-FFF2-40B4-BE49-F238E27FC236}">
              <a16:creationId xmlns:a16="http://schemas.microsoft.com/office/drawing/2014/main" id="{997FB62A-040F-49AE-A181-1942FEF823F9}"/>
            </a:ext>
          </a:extLst>
        </xdr:cNvPr>
        <xdr:cNvPicPr>
          <a:picLocks noChangeAspect="1"/>
        </xdr:cNvPicPr>
      </xdr:nvPicPr>
      <xdr:blipFill>
        <a:blip xmlns:r="http://schemas.openxmlformats.org/officeDocument/2006/relationships" r:embed="rId1"/>
        <a:stretch>
          <a:fillRect/>
        </a:stretch>
      </xdr:blipFill>
      <xdr:spPr>
        <a:xfrm>
          <a:off x="8272235" y="0"/>
          <a:ext cx="3903054" cy="6513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2349500</xdr:colOff>
      <xdr:row>0</xdr:row>
      <xdr:rowOff>0</xdr:rowOff>
    </xdr:from>
    <xdr:to>
      <xdr:col>2</xdr:col>
      <xdr:colOff>67654</xdr:colOff>
      <xdr:row>1</xdr:row>
      <xdr:rowOff>3629</xdr:rowOff>
    </xdr:to>
    <xdr:pic>
      <xdr:nvPicPr>
        <xdr:cNvPr id="2" name="Imagen 1">
          <a:extLst>
            <a:ext uri="{FF2B5EF4-FFF2-40B4-BE49-F238E27FC236}">
              <a16:creationId xmlns:a16="http://schemas.microsoft.com/office/drawing/2014/main" id="{7629DD58-01AB-4FEC-A626-F8DAA04D0C7C}"/>
            </a:ext>
          </a:extLst>
        </xdr:cNvPr>
        <xdr:cNvPicPr>
          <a:picLocks noChangeAspect="1"/>
        </xdr:cNvPicPr>
      </xdr:nvPicPr>
      <xdr:blipFill>
        <a:blip xmlns:r="http://schemas.openxmlformats.org/officeDocument/2006/relationships" r:embed="rId1"/>
        <a:stretch>
          <a:fillRect/>
        </a:stretch>
      </xdr:blipFill>
      <xdr:spPr>
        <a:xfrm>
          <a:off x="2959100" y="0"/>
          <a:ext cx="3903054" cy="651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indevgateway.org/finequity" TargetMode="External"/><Relationship Id="rId3" Type="http://schemas.openxmlformats.org/officeDocument/2006/relationships/hyperlink" Target="https://data2x.org/financial-inclusion/" TargetMode="External"/><Relationship Id="rId7" Type="http://schemas.openxmlformats.org/officeDocument/2006/relationships/hyperlink" Target="https://www.cgap.org/" TargetMode="External"/><Relationship Id="rId2" Type="http://schemas.openxmlformats.org/officeDocument/2006/relationships/hyperlink" Target="https://www.afi-global.org/" TargetMode="External"/><Relationship Id="rId1" Type="http://schemas.openxmlformats.org/officeDocument/2006/relationships/hyperlink" Target="https://financialallianceforwomen.org/" TargetMode="External"/><Relationship Id="rId6" Type="http://schemas.openxmlformats.org/officeDocument/2006/relationships/hyperlink" Target="https://www.uncdf.org/" TargetMode="External"/><Relationship Id="rId5" Type="http://schemas.openxmlformats.org/officeDocument/2006/relationships/hyperlink" Target="https://www.worldbank.org/en/home" TargetMode="External"/><Relationship Id="rId4" Type="http://schemas.openxmlformats.org/officeDocument/2006/relationships/hyperlink" Target="https://www.ifc.org/en/home" TargetMode="External"/><Relationship Id="rId9"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FBE4-FC68-4E05-944D-657D0E99DECF}">
  <dimension ref="A1:C16"/>
  <sheetViews>
    <sheetView tabSelected="1" zoomScaleNormal="100" workbookViewId="0">
      <selection activeCell="B4" sqref="B4:C4"/>
    </sheetView>
  </sheetViews>
  <sheetFormatPr defaultColWidth="0" defaultRowHeight="14.45" zeroHeight="1"/>
  <cols>
    <col min="1" max="1" width="17.42578125" style="54" customWidth="1"/>
    <col min="2" max="2" width="27.42578125" style="39" customWidth="1"/>
    <col min="3" max="3" width="113.5703125" style="39" customWidth="1"/>
    <col min="4" max="16384" width="8.7109375" style="39" hidden="1"/>
  </cols>
  <sheetData>
    <row r="1" spans="1:3" s="54" customFormat="1" ht="57" customHeight="1"/>
    <row r="2" spans="1:3" s="70" customFormat="1" ht="47.1" customHeight="1">
      <c r="A2" s="69"/>
      <c r="B2" s="90" t="s">
        <v>0</v>
      </c>
      <c r="C2" s="90"/>
    </row>
    <row r="3" spans="1:3" s="72" customFormat="1" ht="59.1" customHeight="1">
      <c r="A3" s="71"/>
      <c r="B3" s="91" t="s">
        <v>1</v>
      </c>
      <c r="C3" s="91"/>
    </row>
    <row r="4" spans="1:3" ht="134.44999999999999" customHeight="1" thickBot="1">
      <c r="B4" s="92" t="s">
        <v>2</v>
      </c>
      <c r="C4" s="92"/>
    </row>
    <row r="5" spans="1:3" s="70" customFormat="1" ht="194.1" customHeight="1" thickTop="1" thickBot="1">
      <c r="A5" s="69"/>
      <c r="B5" s="93" t="s">
        <v>3</v>
      </c>
      <c r="C5" s="93"/>
    </row>
    <row r="6" spans="1:3" ht="72.599999999999994" customHeight="1" thickTop="1">
      <c r="B6" s="94" t="s">
        <v>4</v>
      </c>
      <c r="C6" s="95"/>
    </row>
    <row r="7" spans="1:3" s="72" customFormat="1" ht="69.95" customHeight="1">
      <c r="A7" s="71"/>
      <c r="B7" s="73" t="s">
        <v>5</v>
      </c>
      <c r="C7" s="74" t="s">
        <v>6</v>
      </c>
    </row>
    <row r="8" spans="1:3" s="72" customFormat="1" ht="69.95" customHeight="1">
      <c r="A8" s="71"/>
      <c r="B8" s="73" t="s">
        <v>7</v>
      </c>
      <c r="C8" s="75" t="s">
        <v>8</v>
      </c>
    </row>
    <row r="9" spans="1:3" s="72" customFormat="1" ht="69.95" customHeight="1">
      <c r="A9" s="71"/>
      <c r="B9" s="73" t="s">
        <v>9</v>
      </c>
      <c r="C9" s="74" t="s">
        <v>10</v>
      </c>
    </row>
    <row r="10" spans="1:3" s="72" customFormat="1" ht="69.95" customHeight="1">
      <c r="A10" s="71"/>
      <c r="B10" s="73" t="s">
        <v>11</v>
      </c>
      <c r="C10" s="75" t="s">
        <v>12</v>
      </c>
    </row>
    <row r="11" spans="1:3" s="72" customFormat="1" ht="69.95" customHeight="1">
      <c r="A11" s="71"/>
      <c r="B11" s="73" t="s">
        <v>13</v>
      </c>
      <c r="C11" s="74" t="s">
        <v>14</v>
      </c>
    </row>
    <row r="12" spans="1:3">
      <c r="B12" s="76"/>
      <c r="C12" s="76"/>
    </row>
    <row r="13" spans="1:3" ht="69.95" customHeight="1">
      <c r="B13" s="87" t="s">
        <v>15</v>
      </c>
      <c r="C13" s="88"/>
    </row>
    <row r="14" spans="1:3" s="54" customFormat="1"/>
    <row r="15" spans="1:3" s="54" customFormat="1" ht="15.6">
      <c r="B15" s="89" t="s">
        <v>16</v>
      </c>
      <c r="C15" s="89"/>
    </row>
    <row r="16" spans="1:3" s="54" customFormat="1"/>
  </sheetData>
  <sheetProtection algorithmName="SHA-512" hashValue="dlsqPcEsQPP4G6erVoMMyt6b/upEfkvfQwwe1cbrHUKjB+v2/XwaRAF88Dzsw1rGI3kuR4k+T21vKSJfeY9H6A==" saltValue="bvjNaCMvSOrPrvsQz96fXQ==" spinCount="100000" sheet="1" selectLockedCells="1"/>
  <mergeCells count="7">
    <mergeCell ref="B13:C13"/>
    <mergeCell ref="B15:C15"/>
    <mergeCell ref="B2:C2"/>
    <mergeCell ref="B3:C3"/>
    <mergeCell ref="B4:C4"/>
    <mergeCell ref="B5:C5"/>
    <mergeCell ref="B6: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898FA-63B8-4260-80F2-5621692653CE}">
  <dimension ref="A1:C90"/>
  <sheetViews>
    <sheetView workbookViewId="0">
      <selection activeCell="C14" sqref="C14"/>
    </sheetView>
  </sheetViews>
  <sheetFormatPr defaultColWidth="0" defaultRowHeight="14.45" zeroHeight="1"/>
  <cols>
    <col min="1" max="1" width="19.5703125" style="54" customWidth="1"/>
    <col min="2" max="2" width="67.5703125" style="54" customWidth="1"/>
    <col min="3" max="3" width="69.7109375" style="54" customWidth="1"/>
    <col min="4" max="16384" width="8.7109375" style="54" hidden="1"/>
  </cols>
  <sheetData>
    <row r="1" spans="1:3" ht="45" customHeight="1"/>
    <row r="2" spans="1:3" s="76" customFormat="1">
      <c r="A2" s="54"/>
    </row>
    <row r="3" spans="1:3" s="39" customFormat="1" ht="15.6">
      <c r="A3" s="54"/>
      <c r="B3" s="78" t="s">
        <v>17</v>
      </c>
      <c r="C3" s="77"/>
    </row>
    <row r="4" spans="1:3" s="39" customFormat="1">
      <c r="A4" s="54"/>
      <c r="B4" s="76"/>
      <c r="C4" s="76"/>
    </row>
    <row r="5" spans="1:3" s="39" customFormat="1" ht="15.6">
      <c r="A5" s="54"/>
      <c r="B5" s="79" t="s">
        <v>18</v>
      </c>
      <c r="C5" s="77"/>
    </row>
    <row r="6" spans="1:3" s="39" customFormat="1">
      <c r="A6" s="54"/>
      <c r="B6" s="76"/>
      <c r="C6" s="76"/>
    </row>
    <row r="7" spans="1:3" s="39" customFormat="1" ht="15.6">
      <c r="A7" s="54"/>
      <c r="B7" s="79" t="s">
        <v>19</v>
      </c>
      <c r="C7" s="77"/>
    </row>
    <row r="8" spans="1:3" s="39" customFormat="1">
      <c r="A8" s="54"/>
      <c r="B8" s="76"/>
      <c r="C8" s="76"/>
    </row>
    <row r="9" spans="1:3" s="39" customFormat="1" ht="30.95" customHeight="1">
      <c r="A9" s="54"/>
      <c r="B9" s="85" t="s">
        <v>20</v>
      </c>
      <c r="C9" s="77"/>
    </row>
    <row r="10" spans="1:3" s="39" customFormat="1">
      <c r="A10" s="54"/>
      <c r="B10" s="76"/>
      <c r="C10" s="76"/>
    </row>
    <row r="11" spans="1:3" s="39" customFormat="1" ht="15" thickBot="1">
      <c r="A11" s="54"/>
      <c r="B11" s="96"/>
      <c r="C11" s="96"/>
    </row>
    <row r="12" spans="1:3" s="39" customFormat="1" ht="15" thickTop="1">
      <c r="A12" s="54"/>
      <c r="B12" s="76"/>
      <c r="C12" s="76"/>
    </row>
    <row r="13" spans="1:3" s="39" customFormat="1" ht="32.1" customHeight="1">
      <c r="A13" s="54"/>
      <c r="B13" s="85" t="s">
        <v>21</v>
      </c>
      <c r="C13" s="77"/>
    </row>
    <row r="14" spans="1:3" s="39" customFormat="1" ht="19.5" customHeight="1">
      <c r="A14" s="54"/>
      <c r="B14" s="79" t="s">
        <v>22</v>
      </c>
      <c r="C14" s="77"/>
    </row>
    <row r="15" spans="1:3" s="39" customFormat="1" ht="19.5" customHeight="1">
      <c r="A15" s="54"/>
      <c r="B15" s="79" t="s">
        <v>23</v>
      </c>
      <c r="C15" s="77"/>
    </row>
    <row r="16" spans="1:3" s="39" customFormat="1">
      <c r="A16" s="54"/>
      <c r="B16" s="76"/>
      <c r="C16" s="76"/>
    </row>
    <row r="17" spans="1:3" s="39" customFormat="1" ht="15.6">
      <c r="A17" s="54"/>
      <c r="B17" s="79" t="s">
        <v>24</v>
      </c>
      <c r="C17" s="79"/>
    </row>
    <row r="18" spans="1:3" s="39" customFormat="1" ht="15.6">
      <c r="A18" s="54"/>
      <c r="B18" s="83" t="s">
        <v>25</v>
      </c>
      <c r="C18" s="77"/>
    </row>
    <row r="19" spans="1:3" s="39" customFormat="1" ht="15.6">
      <c r="A19" s="54"/>
      <c r="B19" s="83" t="s">
        <v>26</v>
      </c>
      <c r="C19" s="77"/>
    </row>
    <row r="20" spans="1:3" s="39" customFormat="1" ht="15.6">
      <c r="A20" s="54"/>
      <c r="B20" s="83" t="s">
        <v>27</v>
      </c>
      <c r="C20" s="77"/>
    </row>
    <row r="21" spans="1:3" s="39" customFormat="1" ht="15.6">
      <c r="A21" s="54"/>
      <c r="B21" s="84" t="s">
        <v>28</v>
      </c>
      <c r="C21" s="77"/>
    </row>
    <row r="22" spans="1:3" ht="15.6">
      <c r="B22" s="84" t="s">
        <v>29</v>
      </c>
      <c r="C22" s="77"/>
    </row>
    <row r="23" spans="1:3"/>
    <row r="24" spans="1:3"/>
    <row r="25" spans="1:3"/>
    <row r="26" spans="1:3"/>
    <row r="27" spans="1:3"/>
    <row r="28" spans="1:3"/>
    <row r="29" spans="1:3"/>
    <row r="30" spans="1:3"/>
    <row r="31" spans="1:3"/>
    <row r="32" spans="1:3"/>
    <row r="33" spans="2:2"/>
    <row r="34" spans="2:2"/>
    <row r="36" spans="2:2" ht="18.600000000000001" hidden="1">
      <c r="B36" s="80"/>
    </row>
    <row r="37" spans="2:2" ht="18.600000000000001" hidden="1">
      <c r="B37" s="80"/>
    </row>
    <row r="38" spans="2:2" ht="18.600000000000001" hidden="1">
      <c r="B38" s="80"/>
    </row>
    <row r="39" spans="2:2" ht="18.600000000000001" hidden="1">
      <c r="B39" s="80"/>
    </row>
    <row r="40" spans="2:2" ht="18.600000000000001" hidden="1">
      <c r="B40" s="80"/>
    </row>
    <row r="41" spans="2:2" ht="18.600000000000001" hidden="1">
      <c r="B41" s="80"/>
    </row>
    <row r="42" spans="2:2" ht="18.600000000000001" hidden="1">
      <c r="B42" s="80"/>
    </row>
    <row r="43" spans="2:2" ht="18.600000000000001" hidden="1">
      <c r="B43" s="80"/>
    </row>
    <row r="44" spans="2:2" ht="18.600000000000001" hidden="1">
      <c r="B44" s="80"/>
    </row>
    <row r="45" spans="2:2" ht="18.600000000000001" hidden="1">
      <c r="B45" s="80"/>
    </row>
    <row r="46" spans="2:2" ht="18.600000000000001" hidden="1">
      <c r="B46" s="80"/>
    </row>
    <row r="47" spans="2:2" ht="18.600000000000001" hidden="1">
      <c r="B47" s="80"/>
    </row>
    <row r="48" spans="2:2" ht="18.600000000000001" hidden="1">
      <c r="B48" s="80"/>
    </row>
    <row r="49" spans="2:2" ht="18.600000000000001" hidden="1">
      <c r="B49" s="80"/>
    </row>
    <row r="50" spans="2:2" ht="18.600000000000001" hidden="1">
      <c r="B50" s="80"/>
    </row>
    <row r="51" spans="2:2" ht="18.600000000000001" hidden="1">
      <c r="B51" s="80"/>
    </row>
    <row r="52" spans="2:2" ht="18.600000000000001" hidden="1">
      <c r="B52" s="80"/>
    </row>
    <row r="53" spans="2:2" ht="18.600000000000001" hidden="1">
      <c r="B53" s="80"/>
    </row>
    <row r="54" spans="2:2" ht="18.600000000000001" hidden="1">
      <c r="B54" s="80"/>
    </row>
    <row r="55" spans="2:2" ht="18.600000000000001" hidden="1">
      <c r="B55" s="80"/>
    </row>
    <row r="56" spans="2:2" ht="18.600000000000001" hidden="1">
      <c r="B56" s="80"/>
    </row>
    <row r="57" spans="2:2" ht="18.600000000000001" hidden="1">
      <c r="B57" s="80"/>
    </row>
    <row r="58" spans="2:2" ht="18.600000000000001" hidden="1">
      <c r="B58" s="80"/>
    </row>
    <row r="59" spans="2:2" ht="18.600000000000001" hidden="1">
      <c r="B59" s="80"/>
    </row>
    <row r="60" spans="2:2" ht="18.600000000000001" hidden="1">
      <c r="B60" s="80"/>
    </row>
    <row r="61" spans="2:2" ht="18.600000000000001" hidden="1">
      <c r="B61" s="80"/>
    </row>
    <row r="62" spans="2:2" ht="18.600000000000001" hidden="1">
      <c r="B62" s="80"/>
    </row>
    <row r="63" spans="2:2" ht="18.600000000000001" hidden="1">
      <c r="B63" s="80"/>
    </row>
    <row r="64" spans="2:2" ht="18.600000000000001" hidden="1">
      <c r="B64" s="80"/>
    </row>
    <row r="65" spans="2:2" ht="18.600000000000001" hidden="1">
      <c r="B65" s="80"/>
    </row>
    <row r="66" spans="2:2" ht="18.600000000000001" hidden="1">
      <c r="B66" s="80"/>
    </row>
    <row r="67" spans="2:2" ht="18.600000000000001" hidden="1">
      <c r="B67" s="80"/>
    </row>
    <row r="68" spans="2:2" ht="18.600000000000001" hidden="1">
      <c r="B68" s="80"/>
    </row>
    <row r="69" spans="2:2" ht="18.600000000000001" hidden="1">
      <c r="B69" s="80"/>
    </row>
    <row r="71" spans="2:2"/>
    <row r="72" spans="2:2"/>
    <row r="73" spans="2:2"/>
    <row r="74" spans="2:2"/>
    <row r="75" spans="2:2"/>
    <row r="76" spans="2:2"/>
    <row r="77" spans="2:2"/>
    <row r="78" spans="2:2"/>
    <row r="79" spans="2:2" hidden="1">
      <c r="B79" s="54" t="s">
        <v>29</v>
      </c>
    </row>
    <row r="80" spans="2:2"/>
    <row r="81"/>
    <row r="82"/>
    <row r="84"/>
    <row r="89"/>
    <row r="90"/>
  </sheetData>
  <sheetProtection algorithmName="SHA-512" hashValue="ORmpniG2qPh2t5eoLe2uK+/rut3SgwPgcDPI7xRHEWWodglaNR3vyMlEwL/JnwBMBy2HmkivgljQvgqFCcLlvQ==" saltValue="NEukzV9wtmXzJhAGHkbmug==" spinCount="100000" sheet="1" selectLockedCells="1"/>
  <mergeCells count="1">
    <mergeCell ref="B11:C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CEBC-50DF-4A38-9416-5EB704BB23C8}">
  <dimension ref="B1:G79"/>
  <sheetViews>
    <sheetView topLeftCell="B1" zoomScale="110" zoomScaleNormal="110" workbookViewId="0">
      <selection activeCell="C25" sqref="C25"/>
    </sheetView>
  </sheetViews>
  <sheetFormatPr defaultColWidth="8.7109375" defaultRowHeight="14.45"/>
  <cols>
    <col min="1" max="1" width="3.28515625" style="1" customWidth="1"/>
    <col min="2" max="2" width="8.42578125" style="9" customWidth="1"/>
    <col min="3" max="3" width="109.1406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30</v>
      </c>
      <c r="D2" s="3"/>
      <c r="E2" s="3"/>
      <c r="F2" s="3"/>
      <c r="G2" s="3"/>
    </row>
    <row r="3" spans="2:7" ht="63.6" customHeight="1">
      <c r="C3" s="97" t="s">
        <v>31</v>
      </c>
      <c r="D3" s="97"/>
      <c r="E3" s="97"/>
      <c r="F3" s="97"/>
      <c r="G3" s="97"/>
    </row>
    <row r="4" spans="2:7" ht="305.45" customHeight="1">
      <c r="C4" s="98" t="s">
        <v>32</v>
      </c>
      <c r="D4" s="99"/>
      <c r="E4" s="99"/>
      <c r="F4" s="99"/>
      <c r="G4" s="99"/>
    </row>
    <row r="5" spans="2:7" ht="44.45" customHeight="1">
      <c r="C5" s="5" t="s">
        <v>33</v>
      </c>
      <c r="D5" s="5" t="s">
        <v>34</v>
      </c>
      <c r="E5" s="5" t="s">
        <v>35</v>
      </c>
      <c r="F5" s="5" t="s">
        <v>36</v>
      </c>
      <c r="G5" s="5" t="s">
        <v>37</v>
      </c>
    </row>
    <row r="6" spans="2:7" ht="46.5" customHeight="1">
      <c r="C6" s="33" t="s">
        <v>38</v>
      </c>
      <c r="D6" s="43"/>
      <c r="E6" s="35"/>
      <c r="F6" s="35"/>
      <c r="G6" s="36">
        <f>AVERAGE(G8:G32)</f>
        <v>0</v>
      </c>
    </row>
    <row r="7" spans="2:7" ht="29.1" customHeight="1">
      <c r="C7" s="16" t="s">
        <v>39</v>
      </c>
      <c r="D7" s="44"/>
      <c r="E7" s="37"/>
      <c r="F7" s="37"/>
      <c r="G7" s="38"/>
    </row>
    <row r="8" spans="2:7" ht="24.6" customHeight="1">
      <c r="B8" s="9">
        <v>1</v>
      </c>
      <c r="C8" s="8" t="s">
        <v>40</v>
      </c>
      <c r="D8" s="45"/>
      <c r="E8" s="39"/>
      <c r="F8" s="39"/>
      <c r="G8" s="36">
        <f>SUMIF(F9:F11,"&gt;0")</f>
        <v>0</v>
      </c>
    </row>
    <row r="9" spans="2:7" ht="42" customHeight="1">
      <c r="C9" s="34" t="s">
        <v>41</v>
      </c>
      <c r="D9" s="46"/>
      <c r="E9" s="39" t="e">
        <f>((IF(OR(D9="Sí",D9="No"),2,0))*(1/((IF(OR(D9="Sí",D9="No"),2,0)+(IF(OR(D10="Sí",D10="No"),1,0)+(IF(OR(D11="Sí",D11="No"),1,0)))))))</f>
        <v>#DIV/0!</v>
      </c>
      <c r="F9" s="39" t="e" cm="1">
        <f t="array" ref="F9">_xlfn.IFS(D9="Sí",1,D9="No",0,D9="No Aplica",0)*E9</f>
        <v>#N/A</v>
      </c>
      <c r="G9" s="38"/>
    </row>
    <row r="10" spans="2:7" ht="42" customHeight="1">
      <c r="C10" s="34" t="s">
        <v>42</v>
      </c>
      <c r="D10" s="46"/>
      <c r="E10" s="39" t="e">
        <f>((IF(OR(D10="Sí",D10="No"),1,0))*(1/((IF(OR(D9="Sí",D9="No"),2,0)+(IF(OR(D10="Sí",D10="No"),1,0)+(IF(OR(D11="Sí",D11="No"),1,0)))))))</f>
        <v>#DIV/0!</v>
      </c>
      <c r="F10" s="39" t="e" cm="1">
        <f t="array" ref="F10">_xlfn.IFS(D10="Sí",1,D10="No",0,D10="No Aplica",0)*E10</f>
        <v>#N/A</v>
      </c>
      <c r="G10" s="38"/>
    </row>
    <row r="11" spans="2:7" ht="42" customHeight="1">
      <c r="C11" s="34" t="s">
        <v>43</v>
      </c>
      <c r="D11" s="46"/>
      <c r="E11" s="39" t="e">
        <f>((IF(OR(D11="Sí",D11="No"),1,0))*(1/((IF(OR(D9="Sí",D9="No"),2,0)+(IF(OR(D10="Sí",D10="No"),1,0)+(IF(OR(D11="Sí",D11="No"),1,0)))))))</f>
        <v>#DIV/0!</v>
      </c>
      <c r="F11" s="39" t="e" cm="1">
        <f t="array" ref="F11">_xlfn.IFS(D11="Sí",1,D11="No",0,D11="No Aplica",0)*E11</f>
        <v>#N/A</v>
      </c>
      <c r="G11" s="38"/>
    </row>
    <row r="12" spans="2:7" ht="48.6" customHeight="1">
      <c r="B12" s="9">
        <f>B8+1</f>
        <v>2</v>
      </c>
      <c r="C12" s="12" t="s">
        <v>44</v>
      </c>
      <c r="D12" s="46"/>
      <c r="E12" s="39">
        <f>((IF(OR(D12="Sí",D12="No"),1,0)))</f>
        <v>0</v>
      </c>
      <c r="F12" s="39" t="e" cm="1">
        <f t="array" ref="F12">_xlfn.IFS(D12="Sí",1,D12="No",0,D12="No Aplica",0)*E12</f>
        <v>#N/A</v>
      </c>
      <c r="G12" s="36">
        <f>SUMIF(F12,"&gt;0")</f>
        <v>0</v>
      </c>
    </row>
    <row r="13" spans="2:7">
      <c r="B13" s="9">
        <f>B12+1</f>
        <v>3</v>
      </c>
      <c r="C13" s="11" t="s">
        <v>45</v>
      </c>
      <c r="D13" s="45"/>
      <c r="E13" s="39"/>
      <c r="F13" s="39"/>
      <c r="G13" s="36">
        <f>SUMIF(F14:F15,"&gt;0")</f>
        <v>0</v>
      </c>
    </row>
    <row r="14" spans="2:7" ht="38.1" customHeight="1">
      <c r="C14" s="34" t="s">
        <v>46</v>
      </c>
      <c r="D14" s="46"/>
      <c r="E14" s="39" t="e">
        <f>((IF(OR(D14="Sí",D14="No"),1,0))*((1/((IF(OR(D14="Sí",D14="No"),1,0)+(IF(OR(D15="Sí",D15="No"),1,0)))))))</f>
        <v>#DIV/0!</v>
      </c>
      <c r="F14" s="39" t="e" cm="1">
        <f t="array" ref="F14">_xlfn.IFS(D14="Sí",1,D14="No",0,D14="No Aplica",0)*E14</f>
        <v>#N/A</v>
      </c>
      <c r="G14" s="38"/>
    </row>
    <row r="15" spans="2:7" ht="38.1" customHeight="1">
      <c r="C15" s="34" t="s">
        <v>47</v>
      </c>
      <c r="D15" s="46"/>
      <c r="E15" s="39" t="e">
        <f>((IF(OR(D15="Sí",D15="No"),1,0))*((1/((IF(OR(D14="Sí",D14="No"),1,0)+(IF(OR(D15="Sí",D15="No"),1,0)))))))</f>
        <v>#DIV/0!</v>
      </c>
      <c r="F15" s="39" t="e" cm="1">
        <f t="array" ref="F15">_xlfn.IFS(D15="Sí",1,D15="No",0,D15="No Aplica",0)*E15</f>
        <v>#N/A</v>
      </c>
      <c r="G15" s="38"/>
    </row>
    <row r="16" spans="2:7" ht="27.6" customHeight="1">
      <c r="B16" s="9">
        <f>B13+1</f>
        <v>4</v>
      </c>
      <c r="C16" s="11" t="s">
        <v>48</v>
      </c>
      <c r="D16" s="45"/>
      <c r="E16" s="39"/>
      <c r="F16" s="39"/>
      <c r="G16" s="36">
        <f>SUMIF(F17:F25,"&gt;0")</f>
        <v>0</v>
      </c>
    </row>
    <row r="17" spans="2:7">
      <c r="C17" s="13" t="s">
        <v>49</v>
      </c>
      <c r="D17" s="46"/>
      <c r="E17" s="39" t="e">
        <f>((IF(OR(D17="Sí",D17="No"),1,0))*((1/((IF(OR(D17="Sí",D17="No"),1,0)+(IF(OR(D18="Sí",D18="No"),1,0)+(IF(OR(D19="Sí",D19="No"),1,0)+(IF(OR(D20="Sí",D20="No"),1,0)+(IF(OR(D22="Sí",D22="No"),1,0)+(IF(OR(D23="Sí",D23="No"),1,0)+(IF(OR(D24="Sí",D24="No"),1,0)+(IF(OR(D21="Sí",D21="No"),1,0))+(IF(OR(D25="Sí",D25="No"),1,0)))))))))))))</f>
        <v>#DIV/0!</v>
      </c>
      <c r="F17" s="39" t="e" cm="1">
        <f t="array" ref="F17">_xlfn.IFS(D17="Sí",1,D17="No",0,D17="No Aplica",0)*E17</f>
        <v>#N/A</v>
      </c>
      <c r="G17" s="38"/>
    </row>
    <row r="18" spans="2:7">
      <c r="C18" s="13" t="s">
        <v>50</v>
      </c>
      <c r="D18" s="46"/>
      <c r="E18" s="39" t="e">
        <f>((IF(OR(D18="Sí",D18="No"),1,0))*((1/((IF(OR(D17="Sí",D17="No"),1,0)+(IF(OR(D18="Sí",D18="No"),1,0)+(IF(OR(D19="Sí",D19="No"),1,0)+(IF(OR(D20="Sí",D20="No"),1,0)+(IF(OR(D22="Sí",D22="No"),1,0)+(IF(OR(D23="Sí",D23="No"),1,0)+(IF(OR(D24="Sí",D24="No"),1,0)+(IF(OR(D21="Sí",D21="No"),1,0))+(IF(OR(D25="Sí",D25="No"),1,0)))))))))))))</f>
        <v>#DIV/0!</v>
      </c>
      <c r="F18" s="39" t="e" cm="1">
        <f t="array" ref="F18">_xlfn.IFS(D18="Sí",1,D18="No",0,D18="No Aplica",0)*E18</f>
        <v>#N/A</v>
      </c>
      <c r="G18" s="38"/>
    </row>
    <row r="19" spans="2:7">
      <c r="C19" s="13" t="s">
        <v>51</v>
      </c>
      <c r="D19" s="46"/>
      <c r="E19" s="39" t="e">
        <f>((IF(OR(D19="Sí",D19="No"),1,0))*((1/((IF(OR(D17="Sí",D17="No"),1,0)+(IF(OR(D18="Sí",D18="No"),1,0)+(IF(OR(D19="Sí",D19="No"),1,0)+(IF(OR(D20="Sí",D20="No"),1,0)+(IF(OR(D22="Sí",D22="No"),1,0)+(IF(OR(D23="Sí",D23="No"),1,0)+(IF(OR(D24="Sí",D24="No"),1,0)+(IF(OR(D21="Sí",D21="No"),1,0))+(IF(OR(D25="Sí",D25="No"),1,0)))))))))))))</f>
        <v>#DIV/0!</v>
      </c>
      <c r="F19" s="39" t="e" cm="1">
        <f t="array" ref="F19">_xlfn.IFS(D19="Sí",1,D19="No",0,D19="No Aplica",0)*E19</f>
        <v>#N/A</v>
      </c>
      <c r="G19" s="38"/>
    </row>
    <row r="20" spans="2:7">
      <c r="C20" s="13" t="s">
        <v>52</v>
      </c>
      <c r="D20" s="46"/>
      <c r="E20" s="39" t="e">
        <f>((IF(OR(D20="Sí",D20="No"),1,0))*((1/((IF(OR(D17="Sí",D17="No"),1,0)+(IF(OR(D18="Sí",D18="No"),1,0)+(IF(OR(D19="Sí",D19="No"),1,0)+(IF(OR(D20="Sí",D20="No"),1,0)+(IF(OR(D22="Sí",D22="No"),1,0)+(IF(OR(D23="Sí",D23="No"),1,0)+(IF(OR(D24="Sí",D24="No"),1,0)+(IF(OR(D21="Sí",D21="No"),1,0))+(IF(OR(D25="Sí",D25="No"),1,0)))))))))))))</f>
        <v>#DIV/0!</v>
      </c>
      <c r="F20" s="39" t="e" cm="1">
        <f t="array" ref="F20">_xlfn.IFS(D20="Sí",1,D20="No",0,D20="No Aplica",0)*E20</f>
        <v>#N/A</v>
      </c>
      <c r="G20" s="38"/>
    </row>
    <row r="21" spans="2:7">
      <c r="C21" s="13" t="s">
        <v>53</v>
      </c>
      <c r="D21" s="46"/>
      <c r="E21" s="39" t="e">
        <f>((IF(OR(D21="Sí",D21="No"),1,0))*((1/((IF(OR(D17="Sí",D17="No"),1,0)+(IF(OR(D18="Sí",D18="No"),1,0)+(IF(OR(D19="Sí",D19="No"),1,0)+(IF(OR(D20="Sí",D20="No"),1,0)+(IF(OR(D22="Sí",D22="No"),1,0)+(IF(OR(D23="Sí",D23="No"),1,0)+(IF(OR(D24="Sí",D24="No"),1,0)+(IF(OR(D21="Sí",D21="No"),1,0))+(IF(OR(D25="Sí",D25="No"),1,0)))))))))))))</f>
        <v>#DIV/0!</v>
      </c>
      <c r="F21" s="39" t="e" cm="1">
        <f t="array" ref="F21">_xlfn.IFS(D21="Sí",1,D21="No",0,D21="No Aplica",0)*E21</f>
        <v>#N/A</v>
      </c>
      <c r="G21" s="38"/>
    </row>
    <row r="22" spans="2:7">
      <c r="C22" s="13" t="s">
        <v>54</v>
      </c>
      <c r="D22" s="46"/>
      <c r="E22" s="39" t="e">
        <f>((IF(OR(D22="Sí",D22="No"),1,0))*((1/((IF(OR(D17="Sí",D17="No"),1,0)+(IF(OR(D18="Sí",D18="No"),1,0)+(IF(OR(D19="Sí",D19="No"),1,0)+(IF(OR(D20="Sí",D20="No"),1,0)+(IF(OR(D22="Sí",D22="No"),1,0)+(IF(OR(D23="Sí",D23="No"),1,0)+(IF(OR(D24="Sí",D24="No"),1,0)+(IF(OR(D21="Sí",D21="No"),1,0))+(IF(OR(D25="Sí",D25="No"),1,0)))))))))))))</f>
        <v>#DIV/0!</v>
      </c>
      <c r="F22" s="39" t="e" cm="1">
        <f t="array" ref="F22">_xlfn.IFS(D22="Sí",1,D22="No",0,D22="No Aplica",0)*E22</f>
        <v>#N/A</v>
      </c>
      <c r="G22" s="38"/>
    </row>
    <row r="23" spans="2:7">
      <c r="C23" s="13" t="s">
        <v>55</v>
      </c>
      <c r="D23" s="46"/>
      <c r="E23" s="39" t="e">
        <f>((IF(OR(D23="Sí",D23="No"),1,0))*((1/((IF(OR(D17="Sí",D17="No"),1,0)+(IF(OR(D18="Sí",D18="No"),1,0)+(IF(OR(D19="Sí",D19="No"),1,0)+(IF(OR(D20="Sí",D20="No"),1,0)+(IF(OR(D22="Sí",D22="No"),1,0)+(IF(OR(D23="Sí",D23="No"),1,0)+(IF(OR(D24="Sí",D24="No"),1,0)+(IF(OR(D21="Sí",D21="No"),1,0))+(IF(OR(D25="Sí",D25="No"),1,0)))))))))))))</f>
        <v>#DIV/0!</v>
      </c>
      <c r="F23" s="39" t="e" cm="1">
        <f t="array" ref="F23">_xlfn.IFS(D23="Sí",1,D23="No",0,D23="No Aplica",0)*E23</f>
        <v>#N/A</v>
      </c>
      <c r="G23" s="38"/>
    </row>
    <row r="24" spans="2:7">
      <c r="C24" s="13" t="s">
        <v>56</v>
      </c>
      <c r="D24" s="46"/>
      <c r="E24" s="39" t="e">
        <f>((IF(OR(D24="Sí",D24="No"),1,0))*((1/((IF(OR(D17="Sí",D17="No"),1,0)+(IF(OR(D18="Sí",D18="No"),1,0)+(IF(OR(D19="Sí",D19="No"),1,0)+(IF(OR(D20="Sí",D20="No"),1,0)+(IF(OR(D22="Sí",D22="No"),1,0)+(IF(OR(D23="Sí",D23="No"),1,0)+(IF(OR(D24="Sí",D24="No"),1,0)+(IF(OR(D21="Sí",D21="No"),1,0))+(IF(OR(D25="Sí",D25="No"),1,0)))))))))))))</f>
        <v>#DIV/0!</v>
      </c>
      <c r="F24" s="39" t="e" cm="1">
        <f t="array" ref="F24">_xlfn.IFS(D24="Sí",1,D24="No",0,D24="No Aplica",0)*E24</f>
        <v>#N/A</v>
      </c>
      <c r="G24" s="38"/>
    </row>
    <row r="25" spans="2:7" ht="29.1">
      <c r="C25" s="86" t="s">
        <v>57</v>
      </c>
      <c r="D25" s="46"/>
      <c r="E25" s="39" t="e">
        <f>((IF(OR(D25="Sí",D25="No"),1,0))*((1/((IF(OR(D17="Sí",D17="No"),1,0)+(IF(OR(D18="Sí",D18="No"),1,0)+(IF(OR(D19="Sí",D19="No"),1,0)+(IF(OR(D20="Sí",D20="No"),1,0)+(IF(OR(D22="Sí",D22="No"),1,0)+(IF(OR(D23="Sí",D23="No"),1,0)+(IF(OR(D24="Sí",D24="No"),1,0)+(IF(OR(D21="Sí",D21="No"),1,0))+(IF(OR(D25="Sí",D25="No"),1,0)))))))))))))</f>
        <v>#DIV/0!</v>
      </c>
      <c r="F25" s="39" t="e" cm="1">
        <f t="array" ref="F25">_xlfn.IFS(D25="Sí",1,D25="No",0,D25="No Aplica",0)*E25</f>
        <v>#N/A</v>
      </c>
      <c r="G25" s="38"/>
    </row>
    <row r="26" spans="2:7" s="2" customFormat="1" ht="26.1" customHeight="1">
      <c r="B26" s="14">
        <f>B16+1</f>
        <v>5</v>
      </c>
      <c r="C26" s="12" t="s">
        <v>58</v>
      </c>
      <c r="D26" s="46"/>
      <c r="E26" s="39">
        <f>((IF(OR(D26="Sí",D26="No"),1,0)))</f>
        <v>0</v>
      </c>
      <c r="F26" s="39" t="e" cm="1">
        <f t="array" ref="F26">_xlfn.IFS(D26="Sí",1,D26="No",0,D26="No Aplica",0)*E26</f>
        <v>#N/A</v>
      </c>
      <c r="G26" s="36">
        <f>SUMIF(F26,"&gt;0")</f>
        <v>0</v>
      </c>
    </row>
    <row r="27" spans="2:7" s="2" customFormat="1" ht="26.1" customHeight="1">
      <c r="B27" s="14">
        <f>B26+1</f>
        <v>6</v>
      </c>
      <c r="C27" s="12" t="s">
        <v>59</v>
      </c>
      <c r="D27" s="46"/>
      <c r="E27" s="39">
        <f t="shared" ref="E27" si="0">((IF(OR(D27="Sí",D27="No"),1,0)))</f>
        <v>0</v>
      </c>
      <c r="F27" s="39" t="e" cm="1">
        <f t="array" ref="F27">_xlfn.IFS(D27="Sí",1,D27="No",0,D27="No Aplica",0)*E27</f>
        <v>#N/A</v>
      </c>
      <c r="G27" s="36">
        <f t="shared" ref="G27:G28" si="1">SUMIF(F27,"&gt;0")</f>
        <v>0</v>
      </c>
    </row>
    <row r="28" spans="2:7" s="2" customFormat="1" ht="32.25" customHeight="1">
      <c r="B28" s="14">
        <f t="shared" ref="B28:B29" si="2">B27+1</f>
        <v>7</v>
      </c>
      <c r="C28" s="12" t="s">
        <v>60</v>
      </c>
      <c r="D28" s="46"/>
      <c r="E28" s="39">
        <f>((IF(OR(D28="Sí",D28="No"),1,0)))</f>
        <v>0</v>
      </c>
      <c r="F28" s="39" t="e" cm="1">
        <f t="array" ref="F28">_xlfn.IFS(D28="Sí",1,D28="No",0,D28="No Aplica",0)*E28</f>
        <v>#N/A</v>
      </c>
      <c r="G28" s="36">
        <f t="shared" si="1"/>
        <v>0</v>
      </c>
    </row>
    <row r="29" spans="2:7" s="2" customFormat="1" ht="26.1" customHeight="1">
      <c r="B29" s="14">
        <f t="shared" si="2"/>
        <v>8</v>
      </c>
      <c r="C29" s="12" t="s">
        <v>61</v>
      </c>
      <c r="D29" s="47"/>
      <c r="E29" s="40"/>
      <c r="F29" s="40"/>
      <c r="G29" s="36">
        <f>SUMIF(F30:F32,"&gt;0")</f>
        <v>0</v>
      </c>
    </row>
    <row r="30" spans="2:7">
      <c r="C30" s="13" t="s">
        <v>62</v>
      </c>
      <c r="D30" s="46"/>
      <c r="E30" s="39" t="e">
        <f>((IF(OR(D30="Sí",D30="No"),1,0))*((1/((IF(OR(D30="Sí",D30="No"),1,0)+(IF(OR(D31="Sí",D31="No"),1,0))+(IF(OR(D32="Sí",D32="No"),1,0)))))))</f>
        <v>#DIV/0!</v>
      </c>
      <c r="F30" s="39" t="e" cm="1">
        <f t="array" ref="F30">_xlfn.IFS(D30="Sí",1,D30="No",0,D30="No Aplica",0)*E30</f>
        <v>#N/A</v>
      </c>
      <c r="G30" s="38"/>
    </row>
    <row r="31" spans="2:7">
      <c r="C31" s="13" t="s">
        <v>63</v>
      </c>
      <c r="D31" s="46"/>
      <c r="E31" s="39" t="e">
        <f>((IF(OR(D31="Sí",D31="No"),1,0))*((1/((IF(OR(D30="Sí",D30="No"),1,0)+(IF(OR(D31="Sí",D31="No"),1,0))+(IF(OR(D32="Sí",D32="No"),1,0)))))))</f>
        <v>#DIV/0!</v>
      </c>
      <c r="F31" s="39" t="e" cm="1">
        <f t="array" ref="F31">_xlfn.IFS(D31="Sí",1,D31="No",0,D31="No Aplica",0)*E31</f>
        <v>#N/A</v>
      </c>
      <c r="G31" s="38"/>
    </row>
    <row r="32" spans="2:7">
      <c r="C32" s="13" t="s">
        <v>64</v>
      </c>
      <c r="D32" s="46"/>
      <c r="E32" s="39" t="e">
        <f>((IF(OR(D32="Sí",D32="No"),1,0))*((1/((IF(OR(D30="Sí",D30="No"),1,0)+(IF(OR(D31="Sí",D31="No"),1,0))+(IF(OR(D32="Sí",D32="No"),1,0)))))))</f>
        <v>#DIV/0!</v>
      </c>
      <c r="F32" s="39" t="e" cm="1">
        <f t="array" ref="F32">_xlfn.IFS(D32="Sí",1,D32="No",0,D32="No Aplica",0)*E32</f>
        <v>#N/A</v>
      </c>
      <c r="G32" s="38"/>
    </row>
    <row r="33" spans="2:7" ht="18.600000000000001">
      <c r="C33" s="15" t="s">
        <v>65</v>
      </c>
      <c r="D33" s="48"/>
      <c r="E33" s="41"/>
      <c r="F33" s="41"/>
      <c r="G33" s="36">
        <f>AVERAGE(G35:G50)</f>
        <v>0</v>
      </c>
    </row>
    <row r="34" spans="2:7" ht="18.600000000000001">
      <c r="C34" s="16" t="s">
        <v>66</v>
      </c>
      <c r="D34" s="44"/>
      <c r="E34" s="37"/>
      <c r="F34" s="37"/>
      <c r="G34" s="38"/>
    </row>
    <row r="35" spans="2:7" ht="28.5" customHeight="1">
      <c r="B35" s="9">
        <f>B29+1</f>
        <v>9</v>
      </c>
      <c r="C35" s="11" t="s">
        <v>67</v>
      </c>
      <c r="D35" s="46"/>
      <c r="E35" s="39">
        <f>((IF(OR(D35="Sí",D35="No"),1,0)))</f>
        <v>0</v>
      </c>
      <c r="F35" s="39" t="e" cm="1">
        <f t="array" ref="F35">_xlfn.IFS(D35="Sí",1,D35="No",0,D35="No Aplica",0)*E35</f>
        <v>#N/A</v>
      </c>
      <c r="G35" s="36">
        <f t="shared" ref="G35" si="3">SUMIF(F35,"&gt;0")</f>
        <v>0</v>
      </c>
    </row>
    <row r="36" spans="2:7" s="2" customFormat="1" ht="37.5" customHeight="1">
      <c r="B36" s="14">
        <f>+B35+1</f>
        <v>10</v>
      </c>
      <c r="C36" s="12" t="s">
        <v>68</v>
      </c>
      <c r="D36" s="47"/>
      <c r="E36" s="40"/>
      <c r="F36" s="40"/>
      <c r="G36" s="36">
        <f>SUMIF(F37:F40,"&gt;0")</f>
        <v>0</v>
      </c>
    </row>
    <row r="37" spans="2:7" ht="16.5" customHeight="1">
      <c r="C37" t="s">
        <v>69</v>
      </c>
      <c r="D37" s="46"/>
      <c r="E37" s="42" t="e">
        <f>((IF(OR(D37="Sí",D37="No"),1,0))*((1/((IF(OR(D37="Sí",D37="No"),1,0)+(IF(OR(D38="Sí",D38="No"),2,0))+(IF(OR(D39="Sí",D39="No"),2,0))+(IF(OR(D40="Sí",D40="No"),2,0))+(IF(OR(D41="Sí",D41="No"),2,0)))))))</f>
        <v>#DIV/0!</v>
      </c>
      <c r="F37" s="42" t="e" cm="1">
        <f t="array" ref="F37">_xlfn.IFS(D37="Sí",1,D37="No",0,D37="No Aplica",0)*E37</f>
        <v>#N/A</v>
      </c>
      <c r="G37" s="38"/>
    </row>
    <row r="38" spans="2:7" ht="16.5" customHeight="1">
      <c r="C38" t="s">
        <v>70</v>
      </c>
      <c r="D38" s="46"/>
      <c r="E38" s="42" t="e">
        <f>((IF(OR(D38="Sí",D38="No"),2,0))*((1/((IF(OR(D37="Sí",D37="No"),1,0)+(IF(OR(D38="Sí",D38="No"),2,0))+(IF(OR(D39="Sí",D39="No"),2,0))+(IF(OR(D40="Sí",D40="No"),2,0)))))))</f>
        <v>#DIV/0!</v>
      </c>
      <c r="F38" s="42" t="e" cm="1">
        <f t="array" ref="F38">_xlfn.IFS(D38="Sí",1,D38="No",0,D38="No Aplica",0)*E38</f>
        <v>#N/A</v>
      </c>
      <c r="G38" s="38"/>
    </row>
    <row r="39" spans="2:7" ht="16.5" customHeight="1">
      <c r="C39" t="s">
        <v>71</v>
      </c>
      <c r="D39" s="46"/>
      <c r="E39" s="42" t="e">
        <f>((IF(OR(D39="Sí",D39="No"),2,0))*((1/((IF(OR(D37="Sí",D37="No"),1,0)+(IF(OR(D38="Sí",D38="No"),2,0))+(IF(OR(D39="Sí",D39="No"),2,0))+(IF(OR(D40="Sí",D40="No"),2,0)))))))</f>
        <v>#DIV/0!</v>
      </c>
      <c r="F39" s="42" t="e" cm="1">
        <f t="array" ref="F39">_xlfn.IFS(D39="Sí",1,D39="No",0,D39="No Aplica",0)*E39</f>
        <v>#N/A</v>
      </c>
      <c r="G39" s="38"/>
    </row>
    <row r="40" spans="2:7" ht="16.5" customHeight="1">
      <c r="C40" t="s">
        <v>72</v>
      </c>
      <c r="D40" s="46"/>
      <c r="E40" s="42" t="e">
        <f>((IF(OR(D39="Sí",D39="No"),2,0))*((1/((IF(OR(D37="Sí",D37="No"),1,0)+(IF(OR(D38="Sí",D38="No"),2,0))+(IF(OR(D39="Sí",D39="No"),2,0))+(IF(OR(D40="Sí",D40="No"),2,0)))))))</f>
        <v>#DIV/0!</v>
      </c>
      <c r="F40" s="42" t="e" cm="1">
        <f t="array" ref="F40">_xlfn.IFS(D40="Sí",1,D40="No",0,D40="No Aplica",0)*E40</f>
        <v>#N/A</v>
      </c>
      <c r="G40" s="38"/>
    </row>
    <row r="41" spans="2:7" ht="16.5" customHeight="1">
      <c r="C41" s="45" t="s">
        <v>73</v>
      </c>
      <c r="D41" s="45"/>
      <c r="E41" s="42"/>
      <c r="F41" s="42"/>
      <c r="G41" s="38"/>
    </row>
    <row r="42" spans="2:7" ht="25.5" customHeight="1">
      <c r="B42" s="9">
        <f>+B36+1</f>
        <v>11</v>
      </c>
      <c r="C42" s="11" t="s">
        <v>74</v>
      </c>
      <c r="D42" s="45"/>
      <c r="E42" s="39"/>
      <c r="F42" s="39"/>
      <c r="G42" s="36">
        <f>SUMIF(F43:F45,"&gt;0")</f>
        <v>0</v>
      </c>
    </row>
    <row r="43" spans="2:7">
      <c r="C43" s="13" t="s">
        <v>62</v>
      </c>
      <c r="D43" s="46"/>
      <c r="E43" s="39" t="e">
        <f>((IF(OR(D43="Sí",D43="No"),1,0))*((1/((IF(OR(D43="Sí",D43="No"),1,0)+(IF(OR(D44="Sí",D44="No"),1,0))+(IF(OR(D45="Sí",D45="No"),1,0)))))))</f>
        <v>#DIV/0!</v>
      </c>
      <c r="F43" s="42" t="e" cm="1">
        <f t="array" ref="F43">_xlfn.IFS(D43="Sí",1,D43="No",0,D43="No Aplica",0)*E43</f>
        <v>#N/A</v>
      </c>
      <c r="G43" s="38"/>
    </row>
    <row r="44" spans="2:7">
      <c r="C44" s="13" t="s">
        <v>63</v>
      </c>
      <c r="D44" s="46"/>
      <c r="E44" s="39" t="e">
        <f>((IF(OR(D44="Sí",D44="No"),1,0))*((1/((IF(OR(D43="Sí",D43="No"),1,0)+(IF(OR(D44="Sí",D44="No"),1,0))+(IF(OR(D45="Sí",D45="No"),1,0)))))))</f>
        <v>#DIV/0!</v>
      </c>
      <c r="F44" s="42" t="e" cm="1">
        <f t="array" ref="F44">_xlfn.IFS(D44="Sí",1,D44="No",0,D44="No Aplica",0)*E44</f>
        <v>#N/A</v>
      </c>
      <c r="G44" s="38"/>
    </row>
    <row r="45" spans="2:7">
      <c r="C45" s="13" t="s">
        <v>64</v>
      </c>
      <c r="D45" s="46"/>
      <c r="E45" s="39" t="e">
        <f>((IF(OR(D44="Sí",D44="No"),1,0))*((1/((IF(OR(D43="Sí",D43="No"),1,0)+(IF(OR(D44="Sí",D44="No"),1,0))+(IF(OR(D45="Sí",D45="No"),1,0)))))))</f>
        <v>#DIV/0!</v>
      </c>
      <c r="F45" s="42" t="e" cm="1">
        <f t="array" ref="F45">_xlfn.IFS(D45="Sí",1,D45="No",0,D45="No Aplica",0)*E45</f>
        <v>#N/A</v>
      </c>
      <c r="G45" s="38"/>
    </row>
    <row r="46" spans="2:7" ht="29.45" customHeight="1">
      <c r="B46" s="9">
        <f>+B42+1</f>
        <v>12</v>
      </c>
      <c r="C46" s="11" t="s">
        <v>75</v>
      </c>
      <c r="D46" s="45"/>
      <c r="E46" s="39"/>
      <c r="F46" s="39"/>
      <c r="G46" s="36">
        <f>SUMIF(F47:F49,"&gt;0")</f>
        <v>0</v>
      </c>
    </row>
    <row r="47" spans="2:7" ht="21" customHeight="1">
      <c r="C47" s="13" t="s">
        <v>76</v>
      </c>
      <c r="D47" s="46"/>
      <c r="E47" s="39" t="e">
        <f>((IF(OR(D47="Sí",D47="No"),1,0))*((1/((IF(OR(D47="Sí",D47="No"),1,0)+(IF(OR(D48="Sí",D48="No"),1,0))+(IF(OR(D49="Sí",D49="No"),1,0)))))))</f>
        <v>#DIV/0!</v>
      </c>
      <c r="F47" s="42" t="e" cm="1">
        <f t="array" ref="F47">_xlfn.IFS(D47="Sí",1,D47="No",0,D47="No Aplica",0)*E47</f>
        <v>#N/A</v>
      </c>
      <c r="G47" s="38"/>
    </row>
    <row r="48" spans="2:7">
      <c r="C48" s="13" t="s">
        <v>77</v>
      </c>
      <c r="D48" s="46"/>
      <c r="E48" s="39" t="e">
        <f>((IF(OR(D48="Sí",D48="No"),1,0))*((1/((IF(OR(D47="Sí",D47="No"),1,0)+(IF(OR(D48="Sí",D48="No"),1,0))+(IF(OR(D49="Sí",D49="No"),1,0)))))))</f>
        <v>#DIV/0!</v>
      </c>
      <c r="F48" s="42" t="e" cm="1">
        <f t="array" ref="F48">_xlfn.IFS(D48="Sí",1,D48="No",0,D48="No Aplica",0)*E48</f>
        <v>#N/A</v>
      </c>
      <c r="G48" s="38"/>
    </row>
    <row r="49" spans="2:7" ht="29.1">
      <c r="C49" s="13" t="s">
        <v>78</v>
      </c>
      <c r="D49" s="46"/>
      <c r="E49" s="39" t="e">
        <f>((IF(OR(D49="Sí",D49="No"),1,0))*((1/((IF(OR(D47="Sí",D47="No"),1,0)+(IF(OR(D48="Sí",D48="No"),1,0))+(IF(OR(D49="Sí",D49="No"),1,0)))))))</f>
        <v>#DIV/0!</v>
      </c>
      <c r="F49" s="42" t="e" cm="1">
        <f t="array" ref="F49">_xlfn.IFS(D49="Sí",1,D49="No",0,D49="No Aplica",0)*E49</f>
        <v>#N/A</v>
      </c>
      <c r="G49" s="38"/>
    </row>
    <row r="50" spans="2:7" ht="31.5" customHeight="1">
      <c r="B50" s="9">
        <f>+B46+1</f>
        <v>13</v>
      </c>
      <c r="C50" s="12" t="s">
        <v>79</v>
      </c>
      <c r="D50" s="45"/>
      <c r="E50" s="39"/>
      <c r="F50" s="42"/>
      <c r="G50" s="36">
        <f>SUMIF(F51:F56,"&gt;0")</f>
        <v>0</v>
      </c>
    </row>
    <row r="51" spans="2:7" ht="14.1" customHeight="1">
      <c r="C51" s="13" t="s">
        <v>80</v>
      </c>
      <c r="D51" s="46"/>
      <c r="E51" s="42" t="e">
        <f>((IF(OR(D51="Sí",D51="No"),1,0))*((1/((IF(OR(D51="Sí",D51="No"),1,0)+(IF(OR(D52="Sí",D52="No"),2,0))+(IF(OR(D53="Sí",D53="No"),2,0))+(IF(OR(D54="Sí",D54="No"),2,0))+(IF(OR(D55="Sí",D55="No"),2,0))+(IF(OR(D56="Sí",D56="No"),2,0)))))))</f>
        <v>#DIV/0!</v>
      </c>
      <c r="F51" s="42" t="e" cm="1">
        <f t="array" ref="F51">_xlfn.IFS(D51="Sí",1,D51="No",0,D51="No Aplica",0)*E51</f>
        <v>#N/A</v>
      </c>
      <c r="G51" s="42"/>
    </row>
    <row r="52" spans="2:7" ht="14.1" customHeight="1">
      <c r="C52" s="13" t="s">
        <v>53</v>
      </c>
      <c r="D52" s="46"/>
      <c r="E52" s="39" t="e">
        <f>((IF(OR(D52="Sí",D52="No"),1,0))*((1/((IF(OR(D51="Sí",D51="No"),1,0)+(IF(OR(D52="Sí",D52="No"),2,0))+(IF(OR(D53="Sí",D53="No"),2,0))+(IF(OR(D54="Sí",D54="No"),2,0))+(IF(OR(D55="Sí",D55="No"),2,0))+(IF(OR(D56="Sí",D56="No"),2,0)))))))</f>
        <v>#DIV/0!</v>
      </c>
      <c r="F52" s="42" t="e" cm="1">
        <f t="array" ref="F52">_xlfn.IFS(D52="Sí",1,D52="No",0,D52="No Aplica",0)*E52</f>
        <v>#N/A</v>
      </c>
      <c r="G52" s="42"/>
    </row>
    <row r="53" spans="2:7" ht="14.1" customHeight="1">
      <c r="C53" s="13" t="s">
        <v>81</v>
      </c>
      <c r="D53" s="46"/>
      <c r="E53" s="39" t="e">
        <f>((IF(OR(D53="Sí",D53="No"),1,0))*((1/((IF(OR(D51="Sí",D51="No"),1,0)+(IF(OR(D52="Sí",D52="No"),2,0))+(IF(OR(D53="Sí",D53="No"),2,0))+(IF(OR(D54="Sí",D54="No"),2,0))+(IF(OR(D55="Sí",D55="No"),2,0))+(IF(OR(D56="Sí",D56="No"),2,0)))))))</f>
        <v>#DIV/0!</v>
      </c>
      <c r="F53" s="42" t="e" cm="1">
        <f t="array" ref="F53">_xlfn.IFS(D53="Sí",1,D53="No",0,D53="No Aplica",0)*E53</f>
        <v>#N/A</v>
      </c>
      <c r="G53" s="42"/>
    </row>
    <row r="54" spans="2:7" ht="14.1" customHeight="1">
      <c r="C54" s="13" t="s">
        <v>52</v>
      </c>
      <c r="D54" s="46"/>
      <c r="E54" s="39" t="e">
        <f>((IF(OR(D54="Sí",D54="No"),1,0))*((1/((IF(OR(D51="Sí",D51="No"),1,0)+(IF(OR(D52="Sí",D52="No"),2,0))+(IF(OR(D53="Sí",D53="No"),2,0))+(IF(OR(D54="Sí",D54="No"),2,0))+(IF(OR(D55="Sí",D55="No"),2,0))+(IF(OR(D56="Sí",D56="No"),2,0)))))))</f>
        <v>#DIV/0!</v>
      </c>
      <c r="F54" s="42" t="e" cm="1">
        <f t="array" ref="F54">_xlfn.IFS(D54="Sí",1,D54="No",0,D54="No Aplica",0)*E54</f>
        <v>#N/A</v>
      </c>
      <c r="G54" s="42"/>
    </row>
    <row r="55" spans="2:7" ht="14.1" customHeight="1">
      <c r="C55" s="13" t="s">
        <v>82</v>
      </c>
      <c r="D55" s="46"/>
      <c r="E55" s="39" t="e">
        <f>((IF(OR(D55="Sí",D55="No"),1,0))*((1/((IF(OR(D51="Sí",D51="No"),1,0)+(IF(OR(D52="Sí",D52="No"),2,0))+(IF(OR(D53="Sí",D53="No"),2,0))+(IF(OR(D54="Sí",D54="No"),2,0))+(IF(OR(D55="Sí",D55="No"),2,0))+(IF(OR(D56="Sí",D56="No"),2,0)))))))</f>
        <v>#DIV/0!</v>
      </c>
      <c r="F55" s="42" t="e" cm="1">
        <f t="array" ref="F55">_xlfn.IFS(D55="Sí",1,D55="No",0,D55="No Aplica",0)*E55</f>
        <v>#N/A</v>
      </c>
      <c r="G55" s="42"/>
    </row>
    <row r="56" spans="2:7" ht="14.1" customHeight="1">
      <c r="C56" s="13" t="s">
        <v>56</v>
      </c>
      <c r="D56" s="46"/>
      <c r="E56" s="39" t="e">
        <f>((IF(OR(D56="Sí",D56="No"),1,0))*((1/((IF(OR(D51="Sí",D51="No"),1,0)+(IF(OR(D52="Sí",D52="No"),2,0))+(IF(OR(D53="Sí",D53="No"),2,0))+(IF(OR(D54="Sí",D54="No"),2,0))+(IF(OR(D55="Sí",D55="No"),2,0))+(IF(OR(D56="Sí",D56="No"),2,0)))))))</f>
        <v>#DIV/0!</v>
      </c>
      <c r="F56" s="42" t="e" cm="1">
        <f t="array" ref="F56">_xlfn.IFS(D56="Sí",1,D56="No",0,D56="No Aplica",0)*E56</f>
        <v>#N/A</v>
      </c>
      <c r="G56" s="42"/>
    </row>
    <row r="57" spans="2:7" ht="14.1" customHeight="1">
      <c r="C57" s="86" t="s">
        <v>83</v>
      </c>
      <c r="D57" s="46"/>
      <c r="E57" s="39"/>
      <c r="F57" s="42"/>
      <c r="G57" s="42"/>
    </row>
    <row r="58" spans="2:7" ht="19.5" customHeight="1">
      <c r="C58" s="15" t="s">
        <v>84</v>
      </c>
      <c r="D58" s="48"/>
      <c r="E58" s="41"/>
      <c r="F58" s="41"/>
      <c r="G58" s="36">
        <f>AVERAGE(G59:G76)</f>
        <v>0</v>
      </c>
    </row>
    <row r="59" spans="2:7" ht="36.950000000000003" customHeight="1">
      <c r="B59" s="9">
        <f>+B50+1</f>
        <v>14</v>
      </c>
      <c r="C59" s="12" t="s">
        <v>85</v>
      </c>
      <c r="D59" s="45"/>
      <c r="E59" s="39"/>
      <c r="F59" s="39"/>
      <c r="G59" s="36">
        <f>SUMIF(F60:F65,"&gt;0")</f>
        <v>0</v>
      </c>
    </row>
    <row r="60" spans="2:7" ht="22.5" customHeight="1">
      <c r="C60" s="13" t="s">
        <v>86</v>
      </c>
      <c r="D60" s="46"/>
      <c r="E60" s="39" t="e">
        <f>((IF(OR(D60="Sí",D60="No"),1,0))*((1/((IF(OR(D60="Sí",D60="No"),1,0)+(IF(OR(D61="Sí",D61="No"),1,0))+(IF(OR(D62="Sí",D62="No"),1,0))+(IF(OR(D63="Sí",D63="No"),1,0))+(IF(OR(D64="Sí",D64="No"),1,0))+(IF(OR(D65="Sí",D65="No"),1,0)))))))</f>
        <v>#DIV/0!</v>
      </c>
      <c r="F60" s="42" t="e" cm="1">
        <f t="array" ref="F60">_xlfn.IFS(D60="Sí",1,D60="No",0,D60="No Aplica",0)*E60</f>
        <v>#N/A</v>
      </c>
      <c r="G60" s="38"/>
    </row>
    <row r="61" spans="2:7" ht="22.5" customHeight="1">
      <c r="C61" s="13" t="s">
        <v>87</v>
      </c>
      <c r="D61" s="46"/>
      <c r="E61" s="39" t="e">
        <f>((IF(OR(D61="Sí",D61="No"),1,0))*((1/((IF(OR(D60="Sí",D60="No"),1,0)+(IF(OR(D61="Sí",D61="No"),1,0))+(IF(OR(D62="Sí",D62="No"),1,0))+(IF(OR(D63="Sí",D63="No"),1,0))+(IF(OR(D64="Sí",D64="No"),1,0))+(IF(OR(D65="Sí",D65="No"),1,0)))))))</f>
        <v>#DIV/0!</v>
      </c>
      <c r="F61" s="42" t="e" cm="1">
        <f t="array" ref="F61">_xlfn.IFS(D61="Sí",1,D61="No",0,D61="No Aplica",0)*E61</f>
        <v>#N/A</v>
      </c>
      <c r="G61" s="38"/>
    </row>
    <row r="62" spans="2:7" ht="22.5" customHeight="1">
      <c r="C62" s="13" t="s">
        <v>88</v>
      </c>
      <c r="D62" s="46"/>
      <c r="E62" s="39" t="e">
        <f>((IF(OR(D62="Sí",D62="No"),1,0))*((1/((IF(OR(D60="Sí",D60="No"),1,0)+(IF(OR(D61="Sí",D61="No"),1,0))+(IF(OR(D62="Sí",D62="No"),1,0))+(IF(OR(D63="Sí",D63="No"),1,0))+(IF(OR(D64="Sí",D64="No"),1,0))+(IF(OR(D65="Sí",D65="No"),1,0)))))))</f>
        <v>#DIV/0!</v>
      </c>
      <c r="F62" s="42" t="e" cm="1">
        <f t="array" ref="F62">_xlfn.IFS(D62="Sí",1,D62="No",0,D62="No Aplica",0)*E62</f>
        <v>#N/A</v>
      </c>
      <c r="G62" s="38"/>
    </row>
    <row r="63" spans="2:7" ht="22.5" customHeight="1">
      <c r="C63" s="13" t="s">
        <v>89</v>
      </c>
      <c r="D63" s="46"/>
      <c r="E63" s="39" t="e">
        <f>((IF(OR(D63="Sí",D63="No"),1,0))*((1/((IF(OR(D60="Sí",D60="No"),1,0)+(IF(OR(D61="Sí",D61="No"),1,0))+(IF(OR(D62="Sí",D62="No"),1,0))+(IF(OR(D63="Sí",D63="No"),1,0))+(IF(OR(D64="Sí",D64="No"),1,0))+(IF(OR(D65="Sí",D65="No"),1,0)))))))</f>
        <v>#DIV/0!</v>
      </c>
      <c r="F63" s="42" t="e" cm="1">
        <f t="array" ref="F63">_xlfn.IFS(D63="Sí",1,D63="No",0,D63="No Aplica",0)*E63</f>
        <v>#N/A</v>
      </c>
      <c r="G63" s="38"/>
    </row>
    <row r="64" spans="2:7" ht="22.5" customHeight="1">
      <c r="C64" s="13" t="s">
        <v>90</v>
      </c>
      <c r="D64" s="46"/>
      <c r="E64" s="39" t="e">
        <f>((IF(OR(D64="Sí",D64="No"),1,0))*((1/((IF(OR(D60="Sí",D60="No"),1,0)+(IF(OR(D61="Sí",D61="No"),1,0))+(IF(OR(D62="Sí",D62="No"),1,0))+(IF(OR(D63="Sí",D63="No"),1,0))+(IF(OR(D64="Sí",D64="No"),1,0))+(IF(OR(D65="Sí",D65="No"),1,0)))))))</f>
        <v>#DIV/0!</v>
      </c>
      <c r="F64" s="42" t="e" cm="1">
        <f t="array" ref="F64">_xlfn.IFS(D64="Sí",1,D64="No",0,D64="No Aplica",0)*E64</f>
        <v>#N/A</v>
      </c>
      <c r="G64" s="38"/>
    </row>
    <row r="65" spans="2:7" ht="22.5" customHeight="1">
      <c r="C65" s="13" t="s">
        <v>91</v>
      </c>
      <c r="D65" s="46"/>
      <c r="E65" s="39" t="e">
        <f>((IF(OR(D65="Sí",D65="No"),1,0))*((1/((IF(OR(D60="Sí",D60="No"),1,0)+(IF(OR(D61="Sí",D61="No"),1,0))+(IF(OR(D62="Sí",D62="No"),1,0))+(IF(OR(D63="Sí",D63="No"),1,0))+(IF(OR(D64="Sí",D64="No"),1,0))+(IF(OR(D65="Sí",D65="No"),1,0)))))))</f>
        <v>#DIV/0!</v>
      </c>
      <c r="F65" s="42" t="e" cm="1">
        <f t="array" ref="F65">_xlfn.IFS(D65="Sí",1,D65="No",0,D65="No Aplica",0)*E65</f>
        <v>#N/A</v>
      </c>
      <c r="G65" s="38"/>
    </row>
    <row r="66" spans="2:7" ht="22.5" customHeight="1">
      <c r="B66" s="9">
        <f>+B59+1</f>
        <v>15</v>
      </c>
      <c r="C66" s="11" t="s">
        <v>92</v>
      </c>
      <c r="D66" s="45"/>
      <c r="E66" s="39"/>
      <c r="F66" s="39"/>
      <c r="G66" s="36">
        <f>SUMIF(F67:F69,"&gt;0")</f>
        <v>0</v>
      </c>
    </row>
    <row r="67" spans="2:7" ht="39" customHeight="1">
      <c r="C67" s="13" t="s">
        <v>93</v>
      </c>
      <c r="D67" s="46"/>
      <c r="E67" s="39" t="e">
        <f>((IF(OR(D67="Sí",D67="No"),1,0))*((1/((IF(OR(D67="Sí",D67="No"),1,0)+(IF(OR(D68="Sí",D68="No"),1,0))+(IF(OR(D69="Sí",D69="No"),1,0)))))))</f>
        <v>#DIV/0!</v>
      </c>
      <c r="F67" s="42" t="e" cm="1">
        <f t="array" ref="F67">_xlfn.IFS(D67="Sí",1,D67="No",0,D67="No Aplica",0)*E67</f>
        <v>#N/A</v>
      </c>
      <c r="G67" s="38"/>
    </row>
    <row r="68" spans="2:7" ht="35.1" customHeight="1">
      <c r="C68" s="13" t="s">
        <v>94</v>
      </c>
      <c r="D68" s="46"/>
      <c r="E68" s="39" t="e">
        <f>((IF(OR(D68="Sí",D68="No"),1,0))*((1/((IF(OR(D67="Sí",D67="No"),1,0)+(IF(OR(D68="Sí",D68="No"),1,0))+(IF(OR(D69="Sí",D69="No"),1,0)))))))</f>
        <v>#DIV/0!</v>
      </c>
      <c r="F68" s="42" t="e" cm="1">
        <f t="array" ref="F68">_xlfn.IFS(D68="Sí",1,D68="No",0,D68="No Aplica",0)*E68</f>
        <v>#N/A</v>
      </c>
      <c r="G68" s="38"/>
    </row>
    <row r="69" spans="2:7" ht="22.5" customHeight="1">
      <c r="C69" s="13" t="s">
        <v>95</v>
      </c>
      <c r="D69" s="46"/>
      <c r="E69" s="39" t="e">
        <f>((IF(OR(D69="Sí",D69="No"),1,0))*((1/((IF(OR(D67="Sí",D67="No"),1,0)+(IF(OR(D68="Sí",D68="No"),1,0))+(IF(OR(D69="Sí",D69="No"),1,0)))))))</f>
        <v>#DIV/0!</v>
      </c>
      <c r="F69" s="42" t="e" cm="1">
        <f t="array" ref="F69">_xlfn.IFS(D69="Sí",1,D69="No",0,D69="No Aplica",0)*E69</f>
        <v>#N/A</v>
      </c>
      <c r="G69" s="38"/>
    </row>
    <row r="70" spans="2:7" ht="21" customHeight="1">
      <c r="B70" s="9">
        <f>+B66+1</f>
        <v>16</v>
      </c>
      <c r="C70" s="11" t="s">
        <v>96</v>
      </c>
      <c r="D70" s="45"/>
      <c r="E70" s="39"/>
      <c r="F70" s="39"/>
      <c r="G70" s="36">
        <f>SUMIF(F71:F76,"&gt;0")</f>
        <v>0</v>
      </c>
    </row>
    <row r="71" spans="2:7" ht="17.45" customHeight="1">
      <c r="C71" s="13" t="s">
        <v>97</v>
      </c>
      <c r="D71" s="46"/>
      <c r="E71" s="39" t="e">
        <f>((IF(OR(D71="Sí",D71="No"),1,0))*((1/((IF(OR(D71="Sí",D71="No"),1,0)+(IF(OR(D72="Sí",D72="No"),1,0))+(IF(OR(D73="Sí",D73="No"),1,0))+(IF(OR(D74="Sí",D74="No"),1,0))+(IF(OR(D75="Sí",D75="No"),1,0))+(IF(OR(D76="Sí",D76="No"),1,0)))))))</f>
        <v>#DIV/0!</v>
      </c>
      <c r="F71" s="42" t="e" cm="1">
        <f t="array" ref="F71">_xlfn.IFS(D71="Sí",1,D71="No",0,D71="No Aplica",0)*E71</f>
        <v>#N/A</v>
      </c>
      <c r="G71" s="38"/>
    </row>
    <row r="72" spans="2:7" ht="17.45" customHeight="1">
      <c r="C72" s="13" t="s">
        <v>98</v>
      </c>
      <c r="D72" s="46"/>
      <c r="E72" s="39" t="e">
        <f>((IF(OR(D72="Sí",D72="No"),1,0))*((1/((IF(OR(D71="Sí",D71="No"),1,0)+(IF(OR(D72="Sí",D72="No"),1,0))+(IF(OR(D73="Sí",D73="No"),1,0))+(IF(OR(D74="Sí",D74="No"),1,0))+(IF(OR(D75="Sí",D75="No"),1,0))+(IF(OR(D76="Sí",D76="No"),1,0)))))))</f>
        <v>#DIV/0!</v>
      </c>
      <c r="F72" s="42" t="e" cm="1">
        <f t="array" ref="F72">_xlfn.IFS(D72="Sí",1,D72="No",0,D72="No Aplica",0)*E72</f>
        <v>#N/A</v>
      </c>
      <c r="G72" s="38"/>
    </row>
    <row r="73" spans="2:7" ht="17.45" customHeight="1">
      <c r="C73" s="13" t="s">
        <v>99</v>
      </c>
      <c r="D73" s="46"/>
      <c r="E73" s="39" t="e">
        <f>((IF(OR(D73="Sí",D73="No"),1,0))*((1/((IF(OR(D71="Sí",D71="No"),1,0)+(IF(OR(D72="Sí",D72="No"),1,0))+(IF(OR(D73="Sí",D73="No"),1,0))+(IF(OR(D74="Sí",D74="No"),1,0))+(IF(OR(D75="Sí",D75="No"),1,0))+(IF(OR(D76="Sí",D76="No"),1,0)))))))</f>
        <v>#DIV/0!</v>
      </c>
      <c r="F73" s="42" t="e" cm="1">
        <f t="array" ref="F73">_xlfn.IFS(D73="Sí",1,D73="No",0,D73="No Aplica",0)*E73</f>
        <v>#N/A</v>
      </c>
      <c r="G73" s="38"/>
    </row>
    <row r="74" spans="2:7" ht="17.45" customHeight="1">
      <c r="C74" s="13" t="s">
        <v>100</v>
      </c>
      <c r="D74" s="46"/>
      <c r="E74" s="39" t="e">
        <f>((IF(OR(D74="Sí",D74="No"),1,0))*((1/((IF(OR(D71="Sí",D71="No"),1,0)+(IF(OR(D72="Sí",D72="No"),1,0))+(IF(OR(D73="Sí",D73="No"),1,0))+(IF(OR(D74="Sí",D74="No"),1,0))+(IF(OR(D75="Sí",D75="No"),1,0))+(IF(OR(D76="Sí",D76="No"),1,0)))))))</f>
        <v>#DIV/0!</v>
      </c>
      <c r="F74" s="42" t="e" cm="1">
        <f t="array" ref="F74">_xlfn.IFS(D74="Sí",1,D74="No",0,D74="No Aplica",0)*E74</f>
        <v>#N/A</v>
      </c>
      <c r="G74" s="38"/>
    </row>
    <row r="75" spans="2:7" ht="17.45" customHeight="1">
      <c r="C75" s="13" t="s">
        <v>101</v>
      </c>
      <c r="D75" s="46"/>
      <c r="E75" s="39" t="e">
        <f>((IF(OR(D75="Sí",D75="No"),1,0))*((1/((IF(OR(D71="Sí",D71="No"),1,0)+(IF(OR(D72="Sí",D72="No"),1,0))+(IF(OR(D73="Sí",D73="No"),1,0))+(IF(OR(D74="Sí",D74="No"),1,0))+(IF(OR(D75="Sí",D75="No"),1,0))+(IF(OR(D76="Sí",D76="No"),1,0)))))))</f>
        <v>#DIV/0!</v>
      </c>
      <c r="F75" s="42" t="e" cm="1">
        <f t="array" ref="F75">_xlfn.IFS(D75="Sí",1,D75="No",0,D75="No Aplica",0)*E75</f>
        <v>#N/A</v>
      </c>
      <c r="G75" s="38"/>
    </row>
    <row r="76" spans="2:7" ht="33.6" customHeight="1">
      <c r="C76" s="13" t="s">
        <v>102</v>
      </c>
      <c r="D76" s="46"/>
      <c r="E76" s="39" t="e">
        <f>((IF(OR(D76="Sí",D76="No"),1,0))*((1/((IF(OR(D71="Sí",D71="No"),1,0)+(IF(OR(D72="Sí",D72="No"),1,0))+(IF(OR(D73="Sí",D73="No"),1,0))+(IF(OR(D74="Sí",D74="No"),1,0))+(IF(OR(D75="Sí",D75="No"),1,0))+(IF(OR(D76="Sí",D76="No"),1,0)))))))</f>
        <v>#DIV/0!</v>
      </c>
      <c r="F76" s="42" t="e" cm="1">
        <f t="array" ref="F76">_xlfn.IFS(D76="Sí",1,D76="No",0,D76="No Aplica",0)*E76</f>
        <v>#N/A</v>
      </c>
      <c r="G76" s="38"/>
    </row>
    <row r="77" spans="2:7" ht="27.6" customHeight="1"/>
    <row r="78" spans="2:7" ht="27.6" customHeight="1"/>
    <row r="79" spans="2:7" ht="27.6" customHeight="1"/>
  </sheetData>
  <sheetProtection algorithmName="SHA-512" hashValue="D8ZuUxyBV9VvCPqgTwo2tbEa4V+iaKUX8NTPUdLqPvJ8uuyts4CREXQCuIVBJRliB23fKpIlXgI2x+KDSs4QUQ==" saltValue="XYqfpMhKBs0kGIfon81DOA==" spinCount="100000" sheet="1" selectLockedCells="1"/>
  <mergeCells count="2">
    <mergeCell ref="C3:G3"/>
    <mergeCell ref="C4:G4"/>
  </mergeCells>
  <conditionalFormatting sqref="G6 G8">
    <cfRule type="cellIs" dxfId="244" priority="64" operator="between">
      <formula>0</formula>
      <formula>0.4</formula>
    </cfRule>
    <cfRule type="cellIs" dxfId="243" priority="65" operator="between">
      <formula>0.41</formula>
      <formula>0.8</formula>
    </cfRule>
    <cfRule type="cellIs" dxfId="242" priority="66" operator="greaterThanOrEqual">
      <formula>0.81</formula>
    </cfRule>
  </conditionalFormatting>
  <conditionalFormatting sqref="G6 G8">
    <cfRule type="cellIs" dxfId="241" priority="55" operator="between">
      <formula>0</formula>
      <formula>0.4</formula>
    </cfRule>
    <cfRule type="cellIs" dxfId="240" priority="56" operator="between">
      <formula>0.41</formula>
      <formula>0.8</formula>
    </cfRule>
    <cfRule type="cellIs" dxfId="239" priority="57" operator="greaterThanOrEqual">
      <formula>0.81</formula>
    </cfRule>
  </conditionalFormatting>
  <conditionalFormatting sqref="G12:G13">
    <cfRule type="cellIs" dxfId="238" priority="52" operator="between">
      <formula>0</formula>
      <formula>0.4</formula>
    </cfRule>
    <cfRule type="cellIs" dxfId="237" priority="53" operator="between">
      <formula>0.41</formula>
      <formula>0.8</formula>
    </cfRule>
    <cfRule type="cellIs" dxfId="236" priority="54" operator="greaterThanOrEqual">
      <formula>0.81</formula>
    </cfRule>
  </conditionalFormatting>
  <conditionalFormatting sqref="G12:G13">
    <cfRule type="cellIs" dxfId="235" priority="49" operator="between">
      <formula>0</formula>
      <formula>0.4</formula>
    </cfRule>
    <cfRule type="cellIs" dxfId="234" priority="50" operator="between">
      <formula>0.41</formula>
      <formula>0.8</formula>
    </cfRule>
    <cfRule type="cellIs" dxfId="233" priority="51" operator="greaterThanOrEqual">
      <formula>0.81</formula>
    </cfRule>
  </conditionalFormatting>
  <conditionalFormatting sqref="G16">
    <cfRule type="cellIs" dxfId="232" priority="46" operator="between">
      <formula>0</formula>
      <formula>0.4</formula>
    </cfRule>
    <cfRule type="cellIs" dxfId="231" priority="47" operator="between">
      <formula>0.41</formula>
      <formula>0.8</formula>
    </cfRule>
    <cfRule type="cellIs" dxfId="230" priority="48" operator="greaterThanOrEqual">
      <formula>0.81</formula>
    </cfRule>
  </conditionalFormatting>
  <conditionalFormatting sqref="G16">
    <cfRule type="cellIs" dxfId="229" priority="43" operator="between">
      <formula>0</formula>
      <formula>0.4</formula>
    </cfRule>
    <cfRule type="cellIs" dxfId="228" priority="44" operator="between">
      <formula>0.41</formula>
      <formula>0.8</formula>
    </cfRule>
    <cfRule type="cellIs" dxfId="227" priority="45" operator="greaterThanOrEqual">
      <formula>0.81</formula>
    </cfRule>
  </conditionalFormatting>
  <conditionalFormatting sqref="G26:G29">
    <cfRule type="cellIs" dxfId="226" priority="40" operator="between">
      <formula>0</formula>
      <formula>0.4</formula>
    </cfRule>
    <cfRule type="cellIs" dxfId="225" priority="41" operator="between">
      <formula>0.41</formula>
      <formula>0.8</formula>
    </cfRule>
    <cfRule type="cellIs" dxfId="224" priority="42" operator="greaterThanOrEqual">
      <formula>0.81</formula>
    </cfRule>
  </conditionalFormatting>
  <conditionalFormatting sqref="G26:G29">
    <cfRule type="cellIs" dxfId="223" priority="37" operator="between">
      <formula>0</formula>
      <formula>0.4</formula>
    </cfRule>
    <cfRule type="cellIs" dxfId="222" priority="38" operator="between">
      <formula>0.41</formula>
      <formula>0.8</formula>
    </cfRule>
    <cfRule type="cellIs" dxfId="221" priority="39" operator="greaterThanOrEqual">
      <formula>0.81</formula>
    </cfRule>
  </conditionalFormatting>
  <conditionalFormatting sqref="G33 G35:G36">
    <cfRule type="cellIs" dxfId="220" priority="34" operator="between">
      <formula>0</formula>
      <formula>0.4</formula>
    </cfRule>
    <cfRule type="cellIs" dxfId="219" priority="35" operator="between">
      <formula>0.41</formula>
      <formula>0.8</formula>
    </cfRule>
    <cfRule type="cellIs" dxfId="218" priority="36" operator="greaterThanOrEqual">
      <formula>0.81</formula>
    </cfRule>
  </conditionalFormatting>
  <conditionalFormatting sqref="G33 G35:G36">
    <cfRule type="cellIs" dxfId="217" priority="31" operator="between">
      <formula>0</formula>
      <formula>0.4</formula>
    </cfRule>
    <cfRule type="cellIs" dxfId="216" priority="32" operator="between">
      <formula>0.41</formula>
      <formula>0.8</formula>
    </cfRule>
    <cfRule type="cellIs" dxfId="215" priority="33" operator="greaterThanOrEqual">
      <formula>0.81</formula>
    </cfRule>
  </conditionalFormatting>
  <conditionalFormatting sqref="G42">
    <cfRule type="cellIs" dxfId="214" priority="28" operator="between">
      <formula>0</formula>
      <formula>0.4</formula>
    </cfRule>
    <cfRule type="cellIs" dxfId="213" priority="29" operator="between">
      <formula>0.41</formula>
      <formula>0.8</formula>
    </cfRule>
    <cfRule type="cellIs" dxfId="212" priority="30" operator="greaterThanOrEqual">
      <formula>0.81</formula>
    </cfRule>
  </conditionalFormatting>
  <conditionalFormatting sqref="G42">
    <cfRule type="cellIs" dxfId="211" priority="25" operator="between">
      <formula>0</formula>
      <formula>0.4</formula>
    </cfRule>
    <cfRule type="cellIs" dxfId="210" priority="26" operator="between">
      <formula>0.41</formula>
      <formula>0.8</formula>
    </cfRule>
    <cfRule type="cellIs" dxfId="209" priority="27" operator="greaterThanOrEqual">
      <formula>0.81</formula>
    </cfRule>
  </conditionalFormatting>
  <conditionalFormatting sqref="G46">
    <cfRule type="cellIs" dxfId="208" priority="22" operator="between">
      <formula>0</formula>
      <formula>0.4</formula>
    </cfRule>
    <cfRule type="cellIs" dxfId="207" priority="23" operator="between">
      <formula>0.41</formula>
      <formula>0.8</formula>
    </cfRule>
    <cfRule type="cellIs" dxfId="206" priority="24" operator="greaterThanOrEqual">
      <formula>0.81</formula>
    </cfRule>
  </conditionalFormatting>
  <conditionalFormatting sqref="G46">
    <cfRule type="cellIs" dxfId="205" priority="19" operator="between">
      <formula>0</formula>
      <formula>0.4</formula>
    </cfRule>
    <cfRule type="cellIs" dxfId="204" priority="20" operator="between">
      <formula>0.41</formula>
      <formula>0.8</formula>
    </cfRule>
    <cfRule type="cellIs" dxfId="203" priority="21" operator="greaterThanOrEqual">
      <formula>0.81</formula>
    </cfRule>
  </conditionalFormatting>
  <conditionalFormatting sqref="G50 G58:G59">
    <cfRule type="cellIs" dxfId="202" priority="16" operator="between">
      <formula>0</formula>
      <formula>0.4</formula>
    </cfRule>
    <cfRule type="cellIs" dxfId="201" priority="17" operator="between">
      <formula>0.41</formula>
      <formula>0.8</formula>
    </cfRule>
    <cfRule type="cellIs" dxfId="200" priority="18" operator="greaterThanOrEqual">
      <formula>0.81</formula>
    </cfRule>
  </conditionalFormatting>
  <conditionalFormatting sqref="G50 G58:G59">
    <cfRule type="cellIs" dxfId="199" priority="13" operator="between">
      <formula>0</formula>
      <formula>0.4</formula>
    </cfRule>
    <cfRule type="cellIs" dxfId="198" priority="14" operator="between">
      <formula>0.41</formula>
      <formula>0.8</formula>
    </cfRule>
    <cfRule type="cellIs" dxfId="197" priority="15" operator="greaterThanOrEqual">
      <formula>0.81</formula>
    </cfRule>
  </conditionalFormatting>
  <conditionalFormatting sqref="G66">
    <cfRule type="cellIs" dxfId="196" priority="10" operator="between">
      <formula>0</formula>
      <formula>0.4</formula>
    </cfRule>
    <cfRule type="cellIs" dxfId="195" priority="11" operator="between">
      <formula>0.41</formula>
      <formula>0.8</formula>
    </cfRule>
    <cfRule type="cellIs" dxfId="194" priority="12" operator="greaterThanOrEqual">
      <formula>0.81</formula>
    </cfRule>
  </conditionalFormatting>
  <conditionalFormatting sqref="G66">
    <cfRule type="cellIs" dxfId="193" priority="7" operator="between">
      <formula>0</formula>
      <formula>0.4</formula>
    </cfRule>
    <cfRule type="cellIs" dxfId="192" priority="8" operator="between">
      <formula>0.41</formula>
      <formula>0.8</formula>
    </cfRule>
    <cfRule type="cellIs" dxfId="191" priority="9" operator="greaterThanOrEqual">
      <formula>0.81</formula>
    </cfRule>
  </conditionalFormatting>
  <conditionalFormatting sqref="G70">
    <cfRule type="cellIs" dxfId="190" priority="4" operator="between">
      <formula>0</formula>
      <formula>0.4</formula>
    </cfRule>
    <cfRule type="cellIs" dxfId="189" priority="5" operator="between">
      <formula>0.41</formula>
      <formula>0.8</formula>
    </cfRule>
    <cfRule type="cellIs" dxfId="188" priority="6" operator="greaterThanOrEqual">
      <formula>0.81</formula>
    </cfRule>
  </conditionalFormatting>
  <conditionalFormatting sqref="G70">
    <cfRule type="cellIs" dxfId="187" priority="1" operator="between">
      <formula>0</formula>
      <formula>0.4</formula>
    </cfRule>
    <cfRule type="cellIs" dxfId="186" priority="2" operator="between">
      <formula>0.41</formula>
      <formula>0.8</formula>
    </cfRule>
    <cfRule type="cellIs" dxfId="185"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45F1913-69CD-4EA9-9F17-BCBD6FCC0C93}">
          <x14:formula1>
            <xm:f>Listas!$A$2:$A$3</xm:f>
          </x14:formula1>
          <xm:sqref>D9:D12 D14:D15 D47:D49 D30:D32 D35 D43:D45 D60:D65 D67:D69 D37:D40 D26:D28</xm:sqref>
        </x14:dataValidation>
        <x14:dataValidation type="list" allowBlank="1" showInputMessage="1" showErrorMessage="1" xr:uid="{DD0A9DFC-308C-44C0-A451-22538FD00176}">
          <x14:formula1>
            <xm:f>Listas!$A$2:$A$4</xm:f>
          </x14:formula1>
          <xm:sqref>D17:D25 D51:D57 D71:D76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A84B-4A2A-41B0-AE97-FCBB47B349C7}">
  <dimension ref="B1:G75"/>
  <sheetViews>
    <sheetView zoomScale="94" zoomScaleNormal="104" workbookViewId="0">
      <selection activeCell="D8" sqref="D8"/>
    </sheetView>
  </sheetViews>
  <sheetFormatPr defaultColWidth="8.7109375" defaultRowHeight="14.45"/>
  <cols>
    <col min="1" max="1" width="6.140625" style="1" customWidth="1"/>
    <col min="2" max="2" width="8.42578125" style="9" customWidth="1"/>
    <col min="3" max="3" width="124.285156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103</v>
      </c>
      <c r="D2" s="3"/>
      <c r="E2" s="3"/>
      <c r="F2" s="3"/>
      <c r="G2" s="3"/>
    </row>
    <row r="3" spans="2:7" ht="78.95" customHeight="1">
      <c r="C3" s="97" t="s">
        <v>104</v>
      </c>
      <c r="D3" s="97"/>
      <c r="E3" s="97"/>
      <c r="F3" s="97"/>
      <c r="G3" s="97"/>
    </row>
    <row r="4" spans="2:7" ht="144.94999999999999" customHeight="1">
      <c r="C4" s="98" t="s">
        <v>105</v>
      </c>
      <c r="D4" s="99"/>
      <c r="E4" s="99"/>
      <c r="F4" s="99"/>
      <c r="G4" s="99"/>
    </row>
    <row r="5" spans="2:7" ht="44.45" customHeight="1">
      <c r="C5" s="5" t="s">
        <v>33</v>
      </c>
      <c r="D5" s="5" t="s">
        <v>34</v>
      </c>
      <c r="E5" s="49" t="s">
        <v>35</v>
      </c>
      <c r="F5" s="49" t="s">
        <v>36</v>
      </c>
      <c r="G5" s="49" t="s">
        <v>37</v>
      </c>
    </row>
    <row r="6" spans="2:7" ht="33" customHeight="1">
      <c r="C6" s="6" t="s">
        <v>106</v>
      </c>
      <c r="D6" s="6"/>
      <c r="E6" s="35"/>
      <c r="F6" s="35"/>
      <c r="G6" s="36">
        <f>AVERAGE(G7:G37)</f>
        <v>0</v>
      </c>
    </row>
    <row r="7" spans="2:7" ht="30.6" customHeight="1">
      <c r="C7" s="7" t="s">
        <v>107</v>
      </c>
      <c r="D7"/>
      <c r="E7" s="39"/>
      <c r="F7" s="39"/>
      <c r="G7" s="38"/>
    </row>
    <row r="8" spans="2:7" ht="35.1" customHeight="1">
      <c r="B8" s="9">
        <v>17</v>
      </c>
      <c r="C8" s="17" t="s">
        <v>108</v>
      </c>
      <c r="D8" s="46"/>
      <c r="E8" s="39">
        <f>((IF(OR(D8="Sí",D8="No"),1,0)))</f>
        <v>0</v>
      </c>
      <c r="F8" s="39" t="e" cm="1">
        <f t="array" ref="F8">_xlfn.IFS(D8="Sí",1,D8="No",0,D8="No Aplica",0)*E8</f>
        <v>#N/A</v>
      </c>
      <c r="G8" s="36">
        <f>SUMIF(F8,"&gt;0")</f>
        <v>0</v>
      </c>
    </row>
    <row r="9" spans="2:7" ht="28.5" customHeight="1">
      <c r="B9" s="9">
        <f>B8+1</f>
        <v>18</v>
      </c>
      <c r="C9" s="12" t="s">
        <v>109</v>
      </c>
      <c r="D9" s="45"/>
      <c r="E9" s="39"/>
      <c r="F9" s="39"/>
      <c r="G9" s="36">
        <f>SUMIF(F10:F11,"&gt;0")</f>
        <v>0</v>
      </c>
    </row>
    <row r="10" spans="2:7" ht="32.450000000000003" customHeight="1">
      <c r="C10" s="13" t="s">
        <v>110</v>
      </c>
      <c r="D10" s="46"/>
      <c r="E10" s="39" t="e">
        <f>((IF(OR(D10="Sí",D10="No"),1,0))*((1/((IF(OR(D10="Sí",D10="No"),1,0)+(IF(OR(D11="Sí",D11="No"),1,0)))))))</f>
        <v>#DIV/0!</v>
      </c>
      <c r="F10" s="39" t="e" cm="1">
        <f t="array" ref="F10">_xlfn.IFS(D10="Sí",1,D10="No",0,D10="No Aplica",0)*E10</f>
        <v>#N/A</v>
      </c>
      <c r="G10" s="38"/>
    </row>
    <row r="11" spans="2:7" ht="32.450000000000003" customHeight="1">
      <c r="C11" s="13" t="s">
        <v>111</v>
      </c>
      <c r="D11" s="46"/>
      <c r="E11" s="39" t="e">
        <f>((IF(OR(D11="Sí",D11="No"),1,0))*((1/((IF(OR(D10="Sí",D10="No"),1,0)+(IF(OR(D11="Sí",D11="No"),1,0)))))))</f>
        <v>#DIV/0!</v>
      </c>
      <c r="F11" s="39" t="e" cm="1">
        <f t="array" ref="F11">_xlfn.IFS(D11="Sí",1,D11="No",0,D11="No Aplica",0)*E11</f>
        <v>#N/A</v>
      </c>
      <c r="G11" s="38"/>
    </row>
    <row r="12" spans="2:7" ht="40.5" customHeight="1">
      <c r="B12" s="9">
        <f>B9+1</f>
        <v>19</v>
      </c>
      <c r="C12" s="12" t="s">
        <v>112</v>
      </c>
      <c r="D12" s="46"/>
      <c r="E12" s="39">
        <f>((IF(OR(D12="Sí",D12="No"),1,0)))</f>
        <v>0</v>
      </c>
      <c r="F12" s="39" t="e" cm="1">
        <f t="array" ref="F12">_xlfn.IFS(D12="Sí",1,D12="No",0,D12="No Aplica",0)*E12</f>
        <v>#N/A</v>
      </c>
      <c r="G12" s="36">
        <f>SUMIF(F12,"&gt;0")</f>
        <v>0</v>
      </c>
    </row>
    <row r="13" spans="2:7" ht="27.6" customHeight="1">
      <c r="B13" s="9">
        <f>B12+1</f>
        <v>20</v>
      </c>
      <c r="C13" s="12" t="s">
        <v>113</v>
      </c>
      <c r="D13" s="45"/>
      <c r="E13" s="39"/>
      <c r="F13" s="39"/>
      <c r="G13" s="36">
        <f>SUMIF(F14:F20,"&gt;0")</f>
        <v>0</v>
      </c>
    </row>
    <row r="14" spans="2:7" ht="27.6" customHeight="1">
      <c r="C14" s="13" t="s">
        <v>114</v>
      </c>
      <c r="D14" s="46"/>
      <c r="E14" s="39" t="e">
        <f>((IF(OR(D14="Sí",D14="No"),1,0))*((1/((IF(OR(D14="Sí",D14="No"),1,0)+(IF(OR(D15="Sí",D15="No"),1,0)+(IF(OR(D16="Sí",D16="No"),1,0)+(IF(OR(D17="Sí",D17="No"),1,0)+(IF(OR(D18="Sí",D18="No"),1,0)+(IF(OR(D19="Sí",D19="No"),1,0)+(IF(OR(D20="Sí",D20="No"),1,0))))))))))))</f>
        <v>#DIV/0!</v>
      </c>
      <c r="F14" s="39" t="e" cm="1">
        <f t="array" ref="F14">_xlfn.IFS(D14="Sí",1,D14="No",0,D14="No Aplica",0)*E14</f>
        <v>#N/A</v>
      </c>
      <c r="G14" s="38"/>
    </row>
    <row r="15" spans="2:7" ht="27.6" customHeight="1">
      <c r="C15" s="13" t="s">
        <v>115</v>
      </c>
      <c r="D15" s="46"/>
      <c r="E15" s="39" t="e">
        <f>((IF(OR(D15="Sí",D15="No"),1,0))*((1/((IF(OR(D14="Sí",D14="No"),1,0)+(IF(OR(D15="Sí",D15="No"),1,0)+(IF(OR(D16="Sí",D16="No"),1,0)+(IF(OR(D17="Sí",D17="No"),1,0)+(IF(OR(D18="Sí",D18="No"),1,0)+(IF(OR(D19="Sí",D19="No"),1,0)+(IF(OR(D20="Sí",D20="No"),1,0))))))))))))</f>
        <v>#DIV/0!</v>
      </c>
      <c r="F15" s="39" t="e" cm="1">
        <f t="array" ref="F15">_xlfn.IFS(D15="Sí",1,D15="No",0,D15="No Aplica",0)*E15</f>
        <v>#N/A</v>
      </c>
      <c r="G15" s="38"/>
    </row>
    <row r="16" spans="2:7" ht="27.6" customHeight="1">
      <c r="C16" s="13" t="s">
        <v>116</v>
      </c>
      <c r="D16" s="46"/>
      <c r="E16" s="39" t="e">
        <f>((IF(OR(D16="Sí",D16="No"),1,0))*((1/((IF(OR(D14="Sí",D14="No"),1,0)+(IF(OR(D15="Sí",D15="No"),1,0)+(IF(OR(D16="Sí",D16="No"),1,0)+(IF(OR(D17="Sí",D17="No"),1,0)+(IF(OR(D18="Sí",D18="No"),1,0)+(IF(OR(D19="Sí",D19="No"),1,0)+(IF(OR(D20="Sí",D20="No"),1,0))))))))))))</f>
        <v>#DIV/0!</v>
      </c>
      <c r="F16" s="39" t="e" cm="1">
        <f t="array" ref="F16">_xlfn.IFS(D16="Sí",1,D16="No",0,D16="No Aplica",0)*E16</f>
        <v>#N/A</v>
      </c>
      <c r="G16" s="38"/>
    </row>
    <row r="17" spans="2:7" ht="27.6" customHeight="1">
      <c r="C17" s="13" t="s">
        <v>117</v>
      </c>
      <c r="D17" s="46"/>
      <c r="E17" s="39" t="e">
        <f>((IF(OR(D17="Sí",D17="No"),1,0))*((1/((IF(OR(D14="Sí",D14="No"),1,0)+(IF(OR(D15="Sí",D15="No"),1,0)+(IF(OR(D16="Sí",D16="No"),1,0)+(IF(OR(D17="Sí",D17="No"),1,0)+(IF(OR(D18="Sí",D18="No"),1,0)+(IF(OR(D19="Sí",D19="No"),1,0)+(IF(OR(D20="Sí",D20="No"),1,0))))))))))))</f>
        <v>#DIV/0!</v>
      </c>
      <c r="F17" s="39" t="e" cm="1">
        <f t="array" ref="F17">_xlfn.IFS(D17="Sí",1,D17="No",0,D17="No Aplica",0)*E17</f>
        <v>#N/A</v>
      </c>
      <c r="G17" s="38"/>
    </row>
    <row r="18" spans="2:7" ht="27.6" customHeight="1">
      <c r="C18" s="13" t="s">
        <v>118</v>
      </c>
      <c r="D18" s="46"/>
      <c r="E18" s="39" t="e">
        <f>((IF(OR(D18="Sí",D18="No"),1,0))*((1/((IF(OR(D14="Sí",D14="No"),1,0)+(IF(OR(D15="Sí",D15="No"),1,0)+(IF(OR(D16="Sí",D16="No"),1,0)+(IF(OR(D17="Sí",D17="No"),1,0)+(IF(OR(D18="Sí",D18="No"),1,0)+(IF(OR(D19="Sí",D19="No"),1,0)+(IF(OR(D20="Sí",D20="No"),1,0))))))))))))</f>
        <v>#DIV/0!</v>
      </c>
      <c r="F18" s="39" t="e" cm="1">
        <f t="array" ref="F18">_xlfn.IFS(D18="Sí",1,D18="No",0,D18="No Aplica",0)*E18</f>
        <v>#N/A</v>
      </c>
      <c r="G18" s="38"/>
    </row>
    <row r="19" spans="2:7" ht="27.6" customHeight="1">
      <c r="C19" s="13" t="s">
        <v>119</v>
      </c>
      <c r="D19" s="46"/>
      <c r="E19" s="39" t="e">
        <f>((IF(OR(D19="Sí",D19="No"),1,0))*((1/((IF(OR(D14="Sí",D14="No"),1,0)+(IF(OR(D15="Sí",D15="No"),1,0)+(IF(OR(D16="Sí",D16="No"),1,0)+(IF(OR(D17="Sí",D17="No"),1,0)+(IF(OR(D18="Sí",D18="No"),1,0)+(IF(OR(D19="Sí",D19="No"),1,0)+(IF(OR(D20="Sí",D20="No"),1,0))))))))))))</f>
        <v>#DIV/0!</v>
      </c>
      <c r="F19" s="39" t="e" cm="1">
        <f t="array" ref="F19">_xlfn.IFS(D19="Sí",1,D19="No",0,D19="No Aplica",0)*E19</f>
        <v>#N/A</v>
      </c>
      <c r="G19" s="38"/>
    </row>
    <row r="20" spans="2:7" ht="27.6" customHeight="1">
      <c r="C20" s="13" t="s">
        <v>120</v>
      </c>
      <c r="D20" s="46"/>
      <c r="E20" s="39" t="e">
        <f>((IF(OR(D20="Sí",D20="No"),1,0))*((1/((IF(OR(D14="Sí",D14="No"),1,0)+(IF(OR(D15="Sí",D15="No"),1,0)+(IF(OR(D16="Sí",D16="No"),1,0)+(IF(OR(D17="Sí",D17="No"),1,0)+(IF(OR(D18="Sí",D18="No"),1,0)+(IF(OR(D19="Sí",D19="No"),1,0)+(IF(OR(D20="Sí",D20="No"),1,0))))))))))))</f>
        <v>#DIV/0!</v>
      </c>
      <c r="F20" s="39" t="e" cm="1">
        <f t="array" ref="F20">_xlfn.IFS(D20="Sí",1,D20="No",0,D20="No Aplica",0)*E20</f>
        <v>#N/A</v>
      </c>
      <c r="G20" s="38"/>
    </row>
    <row r="21" spans="2:7" s="2" customFormat="1" ht="33.6" customHeight="1">
      <c r="B21" s="14">
        <f>B13+1</f>
        <v>21</v>
      </c>
      <c r="C21" s="12" t="s">
        <v>121</v>
      </c>
      <c r="D21" s="47"/>
      <c r="E21" s="40"/>
      <c r="F21" s="40"/>
      <c r="G21" s="36">
        <f>SUMIF(F22:F25,"&gt;0")</f>
        <v>0</v>
      </c>
    </row>
    <row r="22" spans="2:7" s="2" customFormat="1" ht="33.6" customHeight="1">
      <c r="B22" s="14"/>
      <c r="C22" s="13" t="s">
        <v>122</v>
      </c>
      <c r="D22" s="46"/>
      <c r="E22" s="39" t="e">
        <f>((IF(OR(D22="Sí",D22="No"),1,0))*((1/((IF(OR(D22="Sí",D22="No"),1,0)+(IF(OR(D23="Sí",D23="No"),1,0)+(IF(OR(D24="Sí",D24="No"),1,0)+(IF(OR(D25="Sí",D25="No"),1,0)))))))))</f>
        <v>#DIV/0!</v>
      </c>
      <c r="F22" s="39" t="e" cm="1">
        <f t="array" ref="F22">_xlfn.IFS(D22="Sí",1,D22="No",0,D22="No Aplica",0)*E22</f>
        <v>#N/A</v>
      </c>
      <c r="G22" s="50"/>
    </row>
    <row r="23" spans="2:7" s="2" customFormat="1" ht="33.6" customHeight="1">
      <c r="B23" s="14"/>
      <c r="C23" s="13" t="s">
        <v>123</v>
      </c>
      <c r="D23" s="46"/>
      <c r="E23" s="40" t="e">
        <f>((IF(OR(D23="Sí",D23="No"),1,0))*((1/((IF(OR(D22="Sí",D22="No"),1,0)+(IF(OR(D23="Sí",D23="No"),1,0)+(IF(OR(D24="Sí",D24="No"),1,0)+(IF(OR(D25="Sí",D25="No"),1,0)))))))))</f>
        <v>#DIV/0!</v>
      </c>
      <c r="F23" s="39" t="e" cm="1">
        <f t="array" ref="F23">_xlfn.IFS(D23="Sí",1,D23="No",0,D23="No Aplica",0)*E23</f>
        <v>#N/A</v>
      </c>
      <c r="G23" s="50"/>
    </row>
    <row r="24" spans="2:7" s="2" customFormat="1" ht="33.6" customHeight="1">
      <c r="B24" s="14"/>
      <c r="C24" s="13" t="s">
        <v>124</v>
      </c>
      <c r="D24" s="46"/>
      <c r="E24" s="40" t="e">
        <f>((IF(OR(D24="Sí",D24="No"),1,0))*((1/((IF(OR(D22="Sí",D22="No"),1,0)+(IF(OR(D23="Sí",D23="No"),1,0)+(IF(OR(D24="Sí",D24="No"),1,0)+(IF(OR(D25="Sí",D25="No"),1,0)))))))))</f>
        <v>#DIV/0!</v>
      </c>
      <c r="F24" s="39" t="e" cm="1">
        <f t="array" ref="F24">_xlfn.IFS(D24="Sí",1,D24="No",0,D24="No Aplica",0)*E24</f>
        <v>#N/A</v>
      </c>
      <c r="G24" s="50"/>
    </row>
    <row r="25" spans="2:7" s="2" customFormat="1" ht="33.6" customHeight="1">
      <c r="B25" s="14"/>
      <c r="C25" s="13" t="s">
        <v>125</v>
      </c>
      <c r="D25" s="46"/>
      <c r="E25" s="40" t="e">
        <f>((IF(OR(D25="Sí",D25="No"),1,0))*((1/((IF(OR(D22="Sí",D22="No"),1,0)+(IF(OR(D23="Sí",D23="No"),1,0)+(IF(OR(D24="Sí",D24="No"),1,0)+(IF(OR(D25="Sí",D25="No"),1,0)))))))))</f>
        <v>#DIV/0!</v>
      </c>
      <c r="F25" s="39" t="e" cm="1">
        <f t="array" ref="F25">_xlfn.IFS(D25="Sí",1,D25="No",0,D25="No Aplica",0)*E25</f>
        <v>#N/A</v>
      </c>
      <c r="G25" s="50"/>
    </row>
    <row r="26" spans="2:7" s="2" customFormat="1" ht="26.1" customHeight="1">
      <c r="B26" s="14">
        <f>B21+1</f>
        <v>22</v>
      </c>
      <c r="C26" s="12" t="s">
        <v>126</v>
      </c>
      <c r="D26" s="47"/>
      <c r="E26" s="40"/>
      <c r="F26" s="40"/>
      <c r="G26" s="36">
        <f>SUMIF(F27:F35,"&gt;0")</f>
        <v>0</v>
      </c>
    </row>
    <row r="27" spans="2:7" s="2" customFormat="1" ht="26.1" customHeight="1">
      <c r="B27" s="14"/>
      <c r="C27" s="13" t="s">
        <v>127</v>
      </c>
      <c r="D27" s="46"/>
      <c r="E27" s="51" t="e">
        <f>((IF(OR(D27="Sí",D27="No"),1,0))*((1/((IF(OR(D27="Sí",D27="No"),1,0)+(IF(OR(D28="Sí",D28="No"),1,0)+(IF(OR(D29="Sí",D29="No"),1,0)+(IF(OR(D30="Sí",D30="No"),1,0)+(IF(OR(D31="Sí",D31="No"),1,0)+(IF(OR(D32="Sí",D32="No"),1,0)+(IF(OR(D33="Sí",D33="No"),1,0)+(IF(OR(D34="Sí",D34="No"),1,0))+(IF(OR(D33="Sí",D33="No"),1,0)+(IF(OR(D35="Sí",D35="No"),1,0))))))))))))))</f>
        <v>#DIV/0!</v>
      </c>
      <c r="F27" s="39" t="e" cm="1">
        <f t="array" ref="F27">_xlfn.IFS(D27="Sí",1,D27="No",0,D27="No Aplica",0)*E27</f>
        <v>#N/A</v>
      </c>
      <c r="G27" s="50"/>
    </row>
    <row r="28" spans="2:7" s="2" customFormat="1" ht="26.1" customHeight="1">
      <c r="B28" s="14"/>
      <c r="C28" s="13" t="s">
        <v>128</v>
      </c>
      <c r="D28" s="46"/>
      <c r="E28" s="52" t="e">
        <f>((IF(OR(D28="Sí",D28="No"),1,0))*((1/((IF(OR(D27="Sí",D27="No"),1,0)+(IF(OR(D28="Sí",D28="No"),1,0)+(IF(OR(D29="Sí",D29="No"),1,0)+(IF(OR(D30="Sí",D30="No"),1,0)+(IF(OR(D31="Sí",D31="No"),1,0)+(IF(OR(D32="Sí",D32="No"),1,0)+(IF(OR(D33="Sí",D33="No"),1,0)+(IF(OR(D34="Sí",D34="No"),1,0))+(IF(OR(D33="Sí",D33="No"),1,0)+(IF(OR(D35="Sí",D35="No"),1,0))))))))))))))</f>
        <v>#DIV/0!</v>
      </c>
      <c r="F28" s="39" t="e" cm="1">
        <f t="array" ref="F28">_xlfn.IFS(D28="Sí",1,D28="No",0,D28="No Aplica",0)*E28</f>
        <v>#N/A</v>
      </c>
      <c r="G28" s="50"/>
    </row>
    <row r="29" spans="2:7" s="2" customFormat="1" ht="26.1" customHeight="1">
      <c r="B29" s="14"/>
      <c r="C29" s="13" t="s">
        <v>129</v>
      </c>
      <c r="D29" s="46"/>
      <c r="E29" s="52" t="e">
        <f>((IF(OR(D29="Sí",D29="No"),1,0))*((1/((IF(OR(D27="Sí",D27="No"),1,0)+(IF(OR(D28="Sí",D28="No"),1,0)+(IF(OR(D29="Sí",D29="No"),1,0)+(IF(OR(D30="Sí",D30="No"),1,0)+(IF(OR(D31="Sí",D31="No"),1,0)+(IF(OR(D32="Sí",D32="No"),1,0)+(IF(OR(D33="Sí",D33="No"),1,0)+(IF(OR(D34="Sí",D34="No"),1,0))+(IF(OR(D33="Sí",D33="No"),1,0)+(IF(OR(D35="Sí",D35="No"),1,0))))))))))))))</f>
        <v>#DIV/0!</v>
      </c>
      <c r="F29" s="39" t="e" cm="1">
        <f t="array" ref="F29">_xlfn.IFS(D29="Sí",1,D29="No",0,D29="No Aplica",0)*E29</f>
        <v>#N/A</v>
      </c>
      <c r="G29" s="50"/>
    </row>
    <row r="30" spans="2:7" s="2" customFormat="1" ht="26.1" customHeight="1">
      <c r="B30" s="14"/>
      <c r="C30" s="13" t="s">
        <v>130</v>
      </c>
      <c r="D30" s="46"/>
      <c r="E30" s="52" t="e">
        <f>((IF(OR(D30="Sí",D30="No"),1,0))*((1/((IF(OR(D27="Sí",D27="No"),1,0)+(IF(OR(D28="Sí",D28="No"),1,0)+(IF(OR(D29="Sí",D29="No"),1,0)+(IF(OR(D30="Sí",D30="No"),1,0)+(IF(OR(D31="Sí",D31="No"),1,0)+(IF(OR(D32="Sí",D32="No"),1,0)+(IF(OR(D33="Sí",D33="No"),1,0)+(IF(OR(D34="Sí",D34="No"),1,0))+(IF(OR(D33="Sí",D33="No"),1,0)+(IF(OR(D35="Sí",D35="No"),1,0))))))))))))))</f>
        <v>#DIV/0!</v>
      </c>
      <c r="F30" s="39" t="e" cm="1">
        <f t="array" ref="F30">_xlfn.IFS(D30="Sí",1,D30="No",0,D30="No Aplica",0)*E30</f>
        <v>#N/A</v>
      </c>
      <c r="G30" s="50"/>
    </row>
    <row r="31" spans="2:7" s="2" customFormat="1" ht="26.1" customHeight="1">
      <c r="B31" s="14"/>
      <c r="C31" s="13" t="s">
        <v>131</v>
      </c>
      <c r="D31" s="46"/>
      <c r="E31" s="52" t="e">
        <f>((IF(OR(D31="Sí",D31="No"),1,0))*((1/((IF(OR(D27="Sí",D27="No"),1,0)+(IF(OR(D28="Sí",D28="No"),1,0)+(IF(OR(D29="Sí",D29="No"),1,0)+(IF(OR(D30="Sí",D30="No"),1,0)+(IF(OR(D31="Sí",D31="No"),1,0)+(IF(OR(D32="Sí",D32="No"),1,0)+(IF(OR(D33="Sí",D33="No"),1,0)+(IF(OR(D34="Sí",D34="No"),1,0))+(IF(OR(D33="Sí",D33="No"),1,0)+(IF(OR(D35="Sí",D35="No"),1,0))))))))))))))</f>
        <v>#DIV/0!</v>
      </c>
      <c r="F31" s="39" t="e" cm="1">
        <f t="array" ref="F31">_xlfn.IFS(D31="Sí",1,D31="No",0,D31="No Aplica",0)*E31</f>
        <v>#N/A</v>
      </c>
      <c r="G31" s="50"/>
    </row>
    <row r="32" spans="2:7" s="2" customFormat="1" ht="26.1" customHeight="1">
      <c r="B32" s="14"/>
      <c r="C32" s="13" t="s">
        <v>132</v>
      </c>
      <c r="D32" s="46"/>
      <c r="E32" s="52" t="e">
        <f>((IF(OR(D32="Sí",D32="No"),1,0))*((1/((IF(OR(D27="Sí",D27="No"),1,0)+(IF(OR(D28="Sí",D28="No"),1,0)+(IF(OR(D29="Sí",D29="No"),1,0)+(IF(OR(D30="Sí",D30="No"),1,0)+(IF(OR(D31="Sí",D31="No"),1,0)+(IF(OR(D32="Sí",D32="No"),1,0)+(IF(OR(D33="Sí",D33="No"),1,0)+(IF(OR(D34="Sí",D34="No"),1,0))+(IF(OR(D33="Sí",D33="No"),1,0)+(IF(OR(D35="Sí",D35="No"),1,0))))))))))))))</f>
        <v>#DIV/0!</v>
      </c>
      <c r="F32" s="39" t="e" cm="1">
        <f t="array" ref="F32">_xlfn.IFS(D32="Sí",1,D32="No",0,D32="No Aplica",0)*E32</f>
        <v>#N/A</v>
      </c>
      <c r="G32" s="50"/>
    </row>
    <row r="33" spans="2:7" s="2" customFormat="1" ht="26.1" customHeight="1">
      <c r="B33" s="14"/>
      <c r="C33" s="13" t="s">
        <v>133</v>
      </c>
      <c r="D33" s="46"/>
      <c r="E33" s="52" t="e">
        <f>((IF(OR(D33="Sí",D33="No"),1,0))*((1/((IF(OR(D27="Sí",D27="No"),1,0)+(IF(OR(D28="Sí",D28="No"),1,0)+(IF(OR(D29="Sí",D29="No"),1,0)+(IF(OR(D30="Sí",D30="No"),1,0)+(IF(OR(D31="Sí",D31="No"),1,0)+(IF(OR(D32="Sí",D32="No"),1,0)+(IF(OR(D33="Sí",D33="No"),1,0)+(IF(OR(D34="Sí",D34="No"),1,0))+(IF(OR(D33="Sí",D33="No"),1,0)+(IF(OR(D35="Sí",D35="No"),1,0))))))))))))))</f>
        <v>#DIV/0!</v>
      </c>
      <c r="F33" s="39" t="e" cm="1">
        <f t="array" ref="F33">_xlfn.IFS(D33="Sí",1,D33="No",0,D33="No Aplica",0)*E33</f>
        <v>#N/A</v>
      </c>
      <c r="G33" s="50"/>
    </row>
    <row r="34" spans="2:7" s="2" customFormat="1" ht="26.1" customHeight="1">
      <c r="B34" s="14"/>
      <c r="C34" s="13" t="s">
        <v>134</v>
      </c>
      <c r="D34" s="46"/>
      <c r="E34" s="52" t="e">
        <f>((IF(OR(D34="Sí",D34="No"),1,0))*((1/((IF(OR(D27="Sí",D27="No"),1,0)+(IF(OR(D28="Sí",D28="No"),1,0)+(IF(OR(D29="Sí",D29="No"),1,0)+(IF(OR(D30="Sí",D30="No"),1,0)+(IF(OR(D31="Sí",D31="No"),1,0)+(IF(OR(D32="Sí",D32="No"),1,0)+(IF(OR(D33="Sí",D33="No"),1,0)+(IF(OR(D34="Sí",D34="No"),1,0))+(IF(OR(D33="Sí",D33="No"),1,0)+(IF(OR(D35="Sí",D35="No"),1,0))))))))))))))</f>
        <v>#DIV/0!</v>
      </c>
      <c r="F34" s="39" t="e" cm="1">
        <f t="array" ref="F34">_xlfn.IFS(D34="Sí",1,D34="No",0,D34="No Aplica",0)*E34</f>
        <v>#N/A</v>
      </c>
      <c r="G34" s="50"/>
    </row>
    <row r="35" spans="2:7" s="2" customFormat="1" ht="26.1" customHeight="1">
      <c r="B35" s="14"/>
      <c r="C35" s="13" t="s">
        <v>135</v>
      </c>
      <c r="D35" s="46"/>
      <c r="E35" s="52" t="e">
        <f>((IF(OR(D35="Sí",D35="No"),1,0))*((1/((IF(OR(D27="Sí",D27="No"),1,0)+(IF(OR(D28="Sí",D28="No"),1,0)+(IF(OR(D29="Sí",D29="No"),1,0)+(IF(OR(D30="Sí",D30="No"),1,0)+(IF(OR(D31="Sí",D31="No"),1,0)+(IF(OR(D32="Sí",D32="No"),1,0)+(IF(OR(D33="Sí",D33="No"),1,0)+(IF(OR(D34="Sí",D34="No"),1,0))+(IF(OR(D33="Sí",D33="No"),1,0)+(IF(OR(D35="Sí",D35="No"),1,0))))))))))))))</f>
        <v>#DIV/0!</v>
      </c>
      <c r="F35" s="39" t="e" cm="1">
        <f t="array" ref="F35">_xlfn.IFS(D35="Sí",1,D35="No",0,D35="No Aplica",0)*E35</f>
        <v>#N/A</v>
      </c>
      <c r="G35" s="50"/>
    </row>
    <row r="36" spans="2:7" s="2" customFormat="1" ht="41.1" customHeight="1">
      <c r="B36" s="14">
        <f>B26+1</f>
        <v>23</v>
      </c>
      <c r="C36" s="12" t="s">
        <v>136</v>
      </c>
      <c r="D36" s="46"/>
      <c r="E36" s="39">
        <f>((IF(OR(D36="Sí",D36="No"),1,0)))</f>
        <v>0</v>
      </c>
      <c r="F36" s="39" t="e" cm="1">
        <f t="array" ref="F36">_xlfn.IFS(D36="Sí",1,D36="No",0,D36="No Aplica",0)*E36</f>
        <v>#N/A</v>
      </c>
      <c r="G36" s="36">
        <f>SUMIF(F36,"&gt;0")</f>
        <v>0</v>
      </c>
    </row>
    <row r="37" spans="2:7" s="2" customFormat="1" ht="26.1" customHeight="1">
      <c r="B37" s="14">
        <f t="shared" ref="B37" si="0">B36+1</f>
        <v>24</v>
      </c>
      <c r="C37" s="11" t="s">
        <v>137</v>
      </c>
      <c r="D37" s="46"/>
      <c r="E37" s="39">
        <f>((IF(OR(D37="Sí",D37="No"),1,0)))</f>
        <v>0</v>
      </c>
      <c r="F37" s="39" t="e" cm="1">
        <f t="array" ref="F37">_xlfn.IFS(D37="Sí",1,D37="No",0,D37="No Aplica",0)*E37</f>
        <v>#N/A</v>
      </c>
      <c r="G37" s="36">
        <f>SUMIF(F37,"&gt;0")</f>
        <v>0</v>
      </c>
    </row>
    <row r="38" spans="2:7" ht="18.600000000000001">
      <c r="C38" s="15" t="s">
        <v>138</v>
      </c>
      <c r="D38" s="48"/>
      <c r="E38" s="41"/>
      <c r="F38" s="41"/>
      <c r="G38" s="36">
        <f>AVERAGE(G39:G73)</f>
        <v>0</v>
      </c>
    </row>
    <row r="39" spans="2:7" ht="18.600000000000001">
      <c r="C39" s="16" t="s">
        <v>139</v>
      </c>
      <c r="D39" s="45"/>
      <c r="E39" s="39"/>
      <c r="F39" s="39"/>
      <c r="G39" s="38"/>
    </row>
    <row r="40" spans="2:7" ht="28.5" customHeight="1">
      <c r="B40" s="9">
        <f>B37+1</f>
        <v>25</v>
      </c>
      <c r="C40" s="12" t="s">
        <v>140</v>
      </c>
      <c r="D40" s="46"/>
      <c r="E40" s="39">
        <f>((IF(OR(D40="Sí",D40="No"),1,0)))</f>
        <v>0</v>
      </c>
      <c r="F40" s="39" t="e" cm="1">
        <f t="array" ref="F40">_xlfn.IFS(D40="Sí",1,D40="No",0,D40="No Aplica",0)*E40</f>
        <v>#N/A</v>
      </c>
      <c r="G40" s="36">
        <f>SUMIF(F40,"&gt;0")</f>
        <v>0</v>
      </c>
    </row>
    <row r="41" spans="2:7" s="2" customFormat="1" ht="37.5" customHeight="1">
      <c r="B41" s="14">
        <f>+B40+1</f>
        <v>26</v>
      </c>
      <c r="C41" s="12" t="s">
        <v>141</v>
      </c>
      <c r="D41" s="47"/>
      <c r="E41" s="40"/>
      <c r="F41" s="40"/>
      <c r="G41" s="36">
        <f>SUMIF(F42:F48,"&gt;0")</f>
        <v>0</v>
      </c>
    </row>
    <row r="42" spans="2:7" ht="16.5" customHeight="1">
      <c r="C42" s="13" t="s">
        <v>142</v>
      </c>
      <c r="D42" s="46"/>
      <c r="E42" s="39" t="e">
        <f>((IF(OR(D42="Sí",D42="No"),1,0))*((1/((IF(OR(D42="Sí",D42="No"),1,0)+(IF(OR(D43="Sí",D43="No"),1,0)+(IF(OR(D44="Sí",D44="No"),1,0)+(IF(OR(D45="Sí",D45="No"),1,0)+(IF(OR(D46="Sí",D46="No"),1,0)+(IF(OR(D47="Sí",D47="No"),1,0)+(IF(OR(D48="Sí",D48="No"),1,0))))))))))))</f>
        <v>#DIV/0!</v>
      </c>
      <c r="F42" s="39" t="e" cm="1">
        <f t="array" ref="F42">_xlfn.IFS(D42="Sí",1,D42="No",0,D42="No Aplica",0)*E42</f>
        <v>#N/A</v>
      </c>
      <c r="G42" s="38"/>
    </row>
    <row r="43" spans="2:7" ht="16.5" customHeight="1">
      <c r="C43" s="13" t="s">
        <v>143</v>
      </c>
      <c r="D43" s="46"/>
      <c r="E43" s="39" t="e">
        <f>((IF(OR(D43="Sí",D43="No"),1,0))*((1/((IF(OR(D42="Sí",D42="No"),1,0)+(IF(OR(D43="Sí",D43="No"),1,0)+(IF(OR(D44="Sí",D44="No"),1,0)+(IF(OR(D45="Sí",D45="No"),1,0)+(IF(OR(D46="Sí",D46="No"),1,0)+(IF(OR(D47="Sí",D47="No"),1,0)+(IF(OR(D48="Sí",D48="No"),1,0))))))))))))</f>
        <v>#DIV/0!</v>
      </c>
      <c r="F43" s="39" t="e" cm="1">
        <f t="array" ref="F43">_xlfn.IFS(D43="Sí",1,D43="No",0,D43="No Aplica",0)*E43</f>
        <v>#N/A</v>
      </c>
      <c r="G43" s="38"/>
    </row>
    <row r="44" spans="2:7" ht="16.5" customHeight="1">
      <c r="C44" s="13" t="s">
        <v>144</v>
      </c>
      <c r="D44" s="46"/>
      <c r="E44" s="39" t="e">
        <f>((IF(OR(D44="Sí",D44="No"),1,0))*((1/((IF(OR(D42="Sí",D42="No"),1,0)+(IF(OR(D43="Sí",D43="No"),1,0)+(IF(OR(D44="Sí",D44="No"),1,0)+(IF(OR(D45="Sí",D45="No"),1,0)+(IF(OR(D46="Sí",D46="No"),1,0)+(IF(OR(D47="Sí",D47="No"),1,0)+(IF(OR(D48="Sí",D48="No"),1,0))))))))))))</f>
        <v>#DIV/0!</v>
      </c>
      <c r="F44" s="39" t="e" cm="1">
        <f t="array" ref="F44">_xlfn.IFS(D44="Sí",1,D44="No",0,D44="No Aplica",0)*E44</f>
        <v>#N/A</v>
      </c>
      <c r="G44" s="38"/>
    </row>
    <row r="45" spans="2:7" ht="24" customHeight="1">
      <c r="C45" s="13" t="s">
        <v>145</v>
      </c>
      <c r="D45" s="46"/>
      <c r="E45" s="39" t="e">
        <f>((IF(OR(D45="Sí",D45="No"),1,0))*((1/((IF(OR(D42="Sí",D42="No"),1,0)+(IF(OR(D43="Sí",D43="No"),1,0)+(IF(OR(D44="Sí",D44="No"),1,0)+(IF(OR(D45="Sí",D45="No"),1,0)+(IF(OR(D46="Sí",D46="No"),1,0)+(IF(OR(D47="Sí",D47="No"),1,0)+(IF(OR(D48="Sí",D48="No"),1,0))))))))))))</f>
        <v>#DIV/0!</v>
      </c>
      <c r="F45" s="39" t="e" cm="1">
        <f t="array" ref="F45">_xlfn.IFS(D45="Sí",1,D45="No",0,D45="No Aplica",0)*E45</f>
        <v>#N/A</v>
      </c>
      <c r="G45" s="38"/>
    </row>
    <row r="46" spans="2:7" ht="36.950000000000003" customHeight="1">
      <c r="C46" s="13" t="s">
        <v>146</v>
      </c>
      <c r="D46" s="46"/>
      <c r="E46" s="39" t="e">
        <f>((IF(OR(D46="Sí",D46="No"),1,0))*((1/((IF(OR(D42="Sí",D42="No"),1,0)+(IF(OR(D43="Sí",D43="No"),1,0)+(IF(OR(D44="Sí",D44="No"),1,0)+(IF(OR(D45="Sí",D45="No"),1,0)+(IF(OR(D46="Sí",D46="No"),1,0)+(IF(OR(D47="Sí",D47="No"),1,0)+(IF(OR(D48="Sí",D48="No"),1,0))))))))))))</f>
        <v>#DIV/0!</v>
      </c>
      <c r="F46" s="39" t="e" cm="1">
        <f t="array" ref="F46">_xlfn.IFS(D46="Sí",1,D46="No",0,D46="No Aplica",0)*E46</f>
        <v>#N/A</v>
      </c>
      <c r="G46" s="38"/>
    </row>
    <row r="47" spans="2:7" ht="16.5" customHeight="1">
      <c r="C47" s="13" t="s">
        <v>147</v>
      </c>
      <c r="D47" s="46"/>
      <c r="E47" s="39" t="e">
        <f>((IF(OR(D47="Sí",D47="No"),1,0))*((1/((IF(OR(D42="Sí",D42="No"),1,0)+(IF(OR(D43="Sí",D43="No"),1,0)+(IF(OR(D44="Sí",D44="No"),1,0)+(IF(OR(D45="Sí",D45="No"),1,0)+(IF(OR(D46="Sí",D46="No"),1,0)+(IF(OR(D47="Sí",D47="No"),1,0)+(IF(OR(D48="Sí",D48="No"),1,0))))))))))))</f>
        <v>#DIV/0!</v>
      </c>
      <c r="F47" s="39" t="e" cm="1">
        <f t="array" ref="F47">_xlfn.IFS(D47="Sí",1,D47="No",0,D47="No Aplica",0)*E47</f>
        <v>#N/A</v>
      </c>
      <c r="G47" s="38"/>
    </row>
    <row r="48" spans="2:7" ht="16.5" customHeight="1">
      <c r="C48" s="13" t="s">
        <v>148</v>
      </c>
      <c r="D48" s="46"/>
      <c r="E48" s="39" t="e">
        <f>((IF(OR(D48="Sí",D48="No"),1,0))*((1/((IF(OR(D42="Sí",D42="No"),1,0)+(IF(OR(D43="Sí",D43="No"),1,0)+(IF(OR(D44="Sí",D44="No"),1,0)+(IF(OR(D45="Sí",D45="No"),1,0)+(IF(OR(D46="Sí",D46="No"),1,0)+(IF(OR(D47="Sí",D47="No"),1,0)+(IF(OR(D48="Sí",D48="No"),1,0))))))))))))</f>
        <v>#DIV/0!</v>
      </c>
      <c r="F48" s="39" t="e" cm="1">
        <f t="array" ref="F48">_xlfn.IFS(D48="Sí",1,D48="No",0,D48="No Aplica",0)*E48</f>
        <v>#N/A</v>
      </c>
      <c r="G48" s="38"/>
    </row>
    <row r="49" spans="2:7" ht="35.450000000000003" customHeight="1">
      <c r="B49" s="9">
        <f>+B41+1</f>
        <v>27</v>
      </c>
      <c r="C49" s="18" t="s">
        <v>149</v>
      </c>
      <c r="D49" s="45"/>
      <c r="E49" s="39"/>
      <c r="F49" s="39"/>
      <c r="G49" s="36">
        <f>SUMIF(F50:F56,"&gt;0")</f>
        <v>0</v>
      </c>
    </row>
    <row r="50" spans="2:7" ht="18.600000000000001" customHeight="1">
      <c r="C50" s="13" t="s">
        <v>150</v>
      </c>
      <c r="D50" s="46"/>
      <c r="E50" s="39" t="e">
        <f>((IF(OR(D50="Sí",D50="No"),1,0))*((1/((IF(OR(D50="Sí",D50="No"),1,0)+(IF(OR(D51="Sí",D51="No"),1,0)+(IF(OR(D52="Sí",D52="No"),1,0)+(IF(OR(D53="Sí",D53="No"),1,0)+(IF(OR(D54="Sí",D54="No"),1,0)+(IF(OR(D55="Sí",D55="No"),1,0)+(IF(OR(D56="Sí",D56="No"),1,0))))))))))))</f>
        <v>#DIV/0!</v>
      </c>
      <c r="F50" s="39" t="e" cm="1">
        <f t="array" ref="F50">_xlfn.IFS(D50="Sí",1,D50="No",0,D50="No Aplica",0)*E50</f>
        <v>#N/A</v>
      </c>
      <c r="G50" s="38"/>
    </row>
    <row r="51" spans="2:7" ht="18.600000000000001" customHeight="1">
      <c r="C51" s="13" t="s">
        <v>151</v>
      </c>
      <c r="D51" s="46"/>
      <c r="E51" s="39" t="e">
        <f>((IF(OR(D51="Sí",D51="No"),1,0))*((1/((IF(OR(D50="Sí",D50="No"),1,0)+(IF(OR(D51="Sí",D51="No"),1,0)+(IF(OR(D52="Sí",D52="No"),1,0)+(IF(OR(D53="Sí",D53="No"),1,0)+(IF(OR(D54="Sí",D54="No"),1,0)+(IF(OR(D55="Sí",D55="No"),1,0)+(IF(OR(D56="Sí",D56="No"),1,0))))))))))))</f>
        <v>#DIV/0!</v>
      </c>
      <c r="F51" s="39" t="e" cm="1">
        <f t="array" ref="F51">_xlfn.IFS(D51="Sí",1,D51="No",0,D51="No Aplica",0)*E51</f>
        <v>#N/A</v>
      </c>
      <c r="G51" s="38"/>
    </row>
    <row r="52" spans="2:7" ht="18.600000000000001" customHeight="1">
      <c r="C52" s="13" t="s">
        <v>152</v>
      </c>
      <c r="D52" s="46"/>
      <c r="E52" s="39" t="e">
        <f>((IF(OR(D52="Sí",D52="No"),1,0))*((1/((IF(OR(D50="Sí",D50="No"),1,0)+(IF(OR(D51="Sí",D51="No"),1,0)+(IF(OR(D52="Sí",D52="No"),1,0)+(IF(OR(D53="Sí",D53="No"),1,0)+(IF(OR(D54="Sí",D54="No"),1,0)+(IF(OR(D55="Sí",D55="No"),1,0)+(IF(OR(D56="Sí",D56="No"),1,0))))))))))))</f>
        <v>#DIV/0!</v>
      </c>
      <c r="F52" s="39" t="e" cm="1">
        <f t="array" ref="F52">_xlfn.IFS(D52="Sí",1,D52="No",0,D52="No Aplica",0)*E52</f>
        <v>#N/A</v>
      </c>
      <c r="G52" s="38"/>
    </row>
    <row r="53" spans="2:7" ht="18.600000000000001" customHeight="1">
      <c r="C53" s="13" t="s">
        <v>153</v>
      </c>
      <c r="D53" s="46"/>
      <c r="E53" s="39" t="e">
        <f>((IF(OR(D53="Sí",D53="No"),1,0))*((1/((IF(OR(D50="Sí",D50="No"),1,0)+(IF(OR(D51="Sí",D51="No"),1,0)+(IF(OR(D52="Sí",D52="No"),1,0)+(IF(OR(D53="Sí",D53="No"),1,0)+(IF(OR(D54="Sí",D54="No"),1,0)+(IF(OR(D55="Sí",D55="No"),1,0)+(IF(OR(D56="Sí",D56="No"),1,0))))))))))))</f>
        <v>#DIV/0!</v>
      </c>
      <c r="F53" s="39" t="e" cm="1">
        <f t="array" ref="F53">_xlfn.IFS(D53="Sí",1,D53="No",0,D53="No Aplica",0)*E53</f>
        <v>#N/A</v>
      </c>
      <c r="G53" s="38"/>
    </row>
    <row r="54" spans="2:7" ht="18.600000000000001" customHeight="1">
      <c r="C54" s="13" t="s">
        <v>154</v>
      </c>
      <c r="D54" s="46"/>
      <c r="E54" s="39" t="e">
        <f>((IF(OR(D54="Sí",D54="No"),1,0))*((1/((IF(OR(D50="Sí",D50="No"),1,0)+(IF(OR(D51="Sí",D51="No"),1,0)+(IF(OR(D52="Sí",D52="No"),1,0)+(IF(OR(D53="Sí",D53="No"),1,0)+(IF(OR(D54="Sí",D54="No"),1,0)+(IF(OR(D55="Sí",D55="No"),1,0)+(IF(OR(D56="Sí",D56="No"),1,0))))))))))))</f>
        <v>#DIV/0!</v>
      </c>
      <c r="F54" s="39" t="e" cm="1">
        <f t="array" ref="F54">_xlfn.IFS(D54="Sí",1,D54="No",0,D54="No Aplica",0)*E54</f>
        <v>#N/A</v>
      </c>
      <c r="G54" s="38"/>
    </row>
    <row r="55" spans="2:7" ht="18.600000000000001" customHeight="1">
      <c r="C55" s="13" t="s">
        <v>155</v>
      </c>
      <c r="D55" s="46"/>
      <c r="E55" s="39" t="e">
        <f>((IF(OR(D55="Sí",D55="No"),1,0))*((1/((IF(OR(D50="Sí",D50="No"),1,0)+(IF(OR(D51="Sí",D51="No"),1,0)+(IF(OR(D52="Sí",D52="No"),1,0)+(IF(OR(D53="Sí",D53="No"),1,0)+(IF(OR(D54="Sí",D54="No"),1,0)+(IF(OR(D55="Sí",D55="No"),1,0)+(IF(OR(D56="Sí",D56="No"),1,0))))))))))))</f>
        <v>#DIV/0!</v>
      </c>
      <c r="F55" s="39" t="e" cm="1">
        <f t="array" ref="F55">_xlfn.IFS(D55="Sí",1,D55="No",0,D55="No Aplica",0)*E55</f>
        <v>#N/A</v>
      </c>
      <c r="G55" s="38"/>
    </row>
    <row r="56" spans="2:7" ht="18.600000000000001" customHeight="1">
      <c r="C56" s="13" t="s">
        <v>156</v>
      </c>
      <c r="D56" s="46"/>
      <c r="E56" s="39" t="e">
        <f>((IF(OR(D56="Sí",D56="No"),1,0))*((1/((IF(OR(D50="Sí",D50="No"),1,0)+(IF(OR(D51="Sí",D51="No"),1,0)+(IF(OR(D52="Sí",D52="No"),1,0)+(IF(OR(D53="Sí",D53="No"),1,0)+(IF(OR(D54="Sí",D54="No"),1,0)+(IF(OR(D55="Sí",D55="No"),1,0)+(IF(OR(D56="Sí",D56="No"),1,0))))))))))))</f>
        <v>#DIV/0!</v>
      </c>
      <c r="F56" s="39" t="e" cm="1">
        <f t="array" ref="F56">_xlfn.IFS(D56="Sí",1,D56="No",0,D56="No Aplica",0)*E56</f>
        <v>#N/A</v>
      </c>
      <c r="G56" s="38"/>
    </row>
    <row r="57" spans="2:7" ht="29.45" customHeight="1">
      <c r="B57" s="9">
        <f>+B49+1</f>
        <v>28</v>
      </c>
      <c r="C57" s="12" t="s">
        <v>157</v>
      </c>
      <c r="D57" s="45"/>
      <c r="E57" s="39"/>
      <c r="F57" s="39"/>
      <c r="G57" s="36">
        <f>SUMIF(F58:F73,"&gt;0")</f>
        <v>0</v>
      </c>
    </row>
    <row r="58" spans="2:7" ht="17.100000000000001" customHeight="1">
      <c r="C58" s="13" t="s">
        <v>158</v>
      </c>
      <c r="D58" s="46"/>
      <c r="E58" s="39" t="e">
        <f>((IF(OR(D58="Sí",D58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8" s="39" t="e" cm="1">
        <f t="array" ref="F58">_xlfn.IFS(D58="Sí",1,D58="No",0,D58="No Aplica",0)*E58</f>
        <v>#N/A</v>
      </c>
      <c r="G58" s="38"/>
    </row>
    <row r="59" spans="2:7" ht="17.100000000000001" customHeight="1">
      <c r="C59" s="13" t="s">
        <v>159</v>
      </c>
      <c r="D59" s="46"/>
      <c r="E59" s="40" t="e">
        <f>((IF(OR(D59="Sí",D59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59" s="39" t="e" cm="1">
        <f t="array" ref="F59">_xlfn.IFS(D59="Sí",1,D59="No",0,D59="No Aplica",0)*E59</f>
        <v>#N/A</v>
      </c>
      <c r="G59" s="38"/>
    </row>
    <row r="60" spans="2:7" ht="17.100000000000001" customHeight="1">
      <c r="C60" s="13" t="s">
        <v>160</v>
      </c>
      <c r="D60" s="46"/>
      <c r="E60" s="40" t="e">
        <f>((IF(OR(D60="Sí",D60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0" s="39" t="e" cm="1">
        <f t="array" ref="F60">_xlfn.IFS(D60="Sí",1,D60="No",0,D60="No Aplica",0)*E60</f>
        <v>#N/A</v>
      </c>
      <c r="G60" s="38"/>
    </row>
    <row r="61" spans="2:7" ht="17.100000000000001" customHeight="1">
      <c r="C61" s="13" t="s">
        <v>161</v>
      </c>
      <c r="D61" s="46"/>
      <c r="E61" s="40" t="e">
        <f>((IF(OR(D61="Sí",D61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1" s="39" t="e" cm="1">
        <f t="array" ref="F61">_xlfn.IFS(D61="Sí",1,D61="No",0,D61="No Aplica",0)*E61</f>
        <v>#N/A</v>
      </c>
      <c r="G61" s="38"/>
    </row>
    <row r="62" spans="2:7" ht="17.100000000000001" customHeight="1">
      <c r="C62" s="13" t="s">
        <v>162</v>
      </c>
      <c r="D62" s="46"/>
      <c r="E62" s="40" t="e">
        <f>((IF(OR(D62="Sí",D62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2" s="39" t="e" cm="1">
        <f t="array" ref="F62">_xlfn.IFS(D62="Sí",1,D62="No",0,D62="No Aplica",0)*E62</f>
        <v>#N/A</v>
      </c>
      <c r="G62" s="38"/>
    </row>
    <row r="63" spans="2:7" ht="17.100000000000001" customHeight="1">
      <c r="C63" s="13" t="s">
        <v>163</v>
      </c>
      <c r="D63" s="46"/>
      <c r="E63" s="40" t="e">
        <f>((IF(OR(D63="Sí",D63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3" s="39" t="e" cm="1">
        <f t="array" ref="F63">_xlfn.IFS(D63="Sí",1,D63="No",0,D63="No Aplica",0)*E63</f>
        <v>#N/A</v>
      </c>
      <c r="G63" s="38"/>
    </row>
    <row r="64" spans="2:7" ht="17.100000000000001" customHeight="1">
      <c r="C64" s="13" t="s">
        <v>164</v>
      </c>
      <c r="D64" s="46"/>
      <c r="E64" s="40" t="e">
        <f>((IF(OR(D64="Sí",D64="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4" s="39" t="e" cm="1">
        <f t="array" ref="F64">_xlfn.IFS(D64="Sí",1,D64="No",0,D64="No Aplica",0)*E64</f>
        <v>#N/A</v>
      </c>
      <c r="G64" s="38"/>
    </row>
    <row r="65" spans="3:7" ht="17.100000000000001" customHeight="1">
      <c r="C65" s="13" t="s">
        <v>165</v>
      </c>
      <c r="D65" s="46"/>
      <c r="E65" s="40" t="e">
        <f>((IF(OR(D65="Sí",D65="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5" s="39" t="e" cm="1">
        <f t="array" ref="F65">_xlfn.IFS(D65="Sí",1,D65="No",0,D65="No Aplica",0)*E65</f>
        <v>#N/A</v>
      </c>
      <c r="G65" s="38"/>
    </row>
    <row r="66" spans="3:7" ht="17.100000000000001" customHeight="1">
      <c r="C66" s="13" t="s">
        <v>166</v>
      </c>
      <c r="D66" s="46"/>
      <c r="E66" s="40" t="e">
        <f>((IF(OR(D66="Sí",D66="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6" s="39" t="e" cm="1">
        <f t="array" ref="F66">_xlfn.IFS(D66="Sí",1,D66="No",0,D66="No Aplica",0)*E66</f>
        <v>#N/A</v>
      </c>
      <c r="G66" s="38"/>
    </row>
    <row r="67" spans="3:7" ht="17.100000000000001" customHeight="1">
      <c r="C67" s="13" t="s">
        <v>167</v>
      </c>
      <c r="D67" s="46"/>
      <c r="E67" s="39" t="e">
        <f>((IF(OR(D67="Sí",D67="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7" s="39" t="e" cm="1">
        <f t="array" ref="F67">_xlfn.IFS(D67="Sí",1,D67="No",0,D67="No Aplica",0)*E67</f>
        <v>#N/A</v>
      </c>
      <c r="G67" s="38"/>
    </row>
    <row r="68" spans="3:7" ht="17.100000000000001" customHeight="1">
      <c r="C68" s="13" t="s">
        <v>168</v>
      </c>
      <c r="D68" s="46"/>
      <c r="E68" s="39" t="e">
        <f>((IF(OR(D68="Sí",D68="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8" s="39" t="e" cm="1">
        <f t="array" ref="F68">_xlfn.IFS(D68="Sí",1,D68="No",0,D68="No Aplica",0)*E68</f>
        <v>#N/A</v>
      </c>
      <c r="G68" s="38"/>
    </row>
    <row r="69" spans="3:7" ht="17.100000000000001" customHeight="1">
      <c r="C69" s="13" t="s">
        <v>169</v>
      </c>
      <c r="D69" s="46"/>
      <c r="E69" s="39" t="e">
        <f>((IF(OR(D69="Sí",D69="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69" s="39" t="e" cm="1">
        <f t="array" ref="F69">_xlfn.IFS(D69="Sí",1,D69="No",0,D69="No Aplica",0)*E69</f>
        <v>#N/A</v>
      </c>
      <c r="G69" s="38"/>
    </row>
    <row r="70" spans="3:7" ht="17.100000000000001" customHeight="1">
      <c r="C70" s="13" t="s">
        <v>170</v>
      </c>
      <c r="D70" s="46"/>
      <c r="E70" s="39" t="e">
        <f>((IF(OR(D70="Sí",D70="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0" s="39" t="e" cm="1">
        <f t="array" ref="F70">_xlfn.IFS(D70="Sí",1,D70="No",0,D70="No Aplica",0)*E70</f>
        <v>#N/A</v>
      </c>
      <c r="G70" s="38"/>
    </row>
    <row r="71" spans="3:7" ht="17.100000000000001" customHeight="1">
      <c r="C71" s="13" t="s">
        <v>171</v>
      </c>
      <c r="D71" s="46"/>
      <c r="E71" s="39" t="e">
        <f>((IF(OR(D71="Sí",D71="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1" s="39" t="e" cm="1">
        <f t="array" ref="F71">_xlfn.IFS(D71="Sí",1,D71="No",0,D71="No Aplica",0)*E71</f>
        <v>#N/A</v>
      </c>
      <c r="G71" s="38"/>
    </row>
    <row r="72" spans="3:7" ht="17.100000000000001" customHeight="1">
      <c r="C72" s="13" t="s">
        <v>172</v>
      </c>
      <c r="D72" s="46"/>
      <c r="E72" s="39" t="e">
        <f>((IF(OR(D72="Sí",D72="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2" s="39" t="e" cm="1">
        <f t="array" ref="F72">_xlfn.IFS(D72="Sí",1,D72="No",0,D72="No Aplica",0)*E72</f>
        <v>#N/A</v>
      </c>
      <c r="G72" s="38"/>
    </row>
    <row r="73" spans="3:7" ht="17.100000000000001" customHeight="1">
      <c r="C73" s="13" t="s">
        <v>173</v>
      </c>
      <c r="D73" s="46"/>
      <c r="E73" s="39" t="e">
        <f>((IF(OR(D73="Sí",D73="No"),1,0))*((1/((IF(OR(D58="Sí",D58="No"),1,0)+(IF(OR(D59="Sí",D59="No"),1,0)+(IF(OR(D60="Sí",D60="No"),1,0)+(IF(OR(D61="Sí",D61="No"),1,0)+(IF(OR(D62="Sí",D62="No"),1,0)+(IF(OR(D63="Sí",D63="No"),1,0)+(IF(OR(D64="Sí",D64="No"),1,0)+(IF(OR(D65="Sí",D65="No"),1,0))+(IF(OR(D64="Sí",D64="No"),1,0)+(IF(OR(D66="Sí",D66="No"),1,0))+(IF(OR(D67="Sí",D67="No"),1,0))+(IF(OR(D6=68,"Sí",D68="No"),1,0))+(IF(OR(D69="Sí",D69="No"),1,0))+(IF(OR(D70="Sí",D70="No"),1,0))+(IF(OR(D71="Sí",D71="No"),1,0))+(IF(OR(D72="Sí",D72="No"),1,0))+(IF(OR(D73="Sí",D73="No"),1,0))))))))))))))</f>
        <v>#DIV/0!</v>
      </c>
      <c r="F73" s="39" t="e" cm="1">
        <f t="array" ref="F73">_xlfn.IFS(D73="Sí",1,D73="No",0,D73="No Aplica",0)*E73</f>
        <v>#N/A</v>
      </c>
      <c r="G73" s="38"/>
    </row>
    <row r="74" spans="3:7" ht="27.6" customHeight="1"/>
    <row r="75" spans="3:7" ht="27.6" customHeight="1"/>
  </sheetData>
  <sheetProtection algorithmName="SHA-512" hashValue="aEzjLNIlsI+I9E7HMuN15jw4BZveXe+Hy0DN4i0n+NcvFI4UMJjgRIY2xFF/mhB0ZpYekHyrJrpIca1n6KEr/w==" saltValue="7UD3HGK2/3o+uAZeYX18nQ==" spinCount="100000" sheet="1" selectLockedCells="1"/>
  <mergeCells count="2">
    <mergeCell ref="C3:G3"/>
    <mergeCell ref="C4:G4"/>
  </mergeCells>
  <conditionalFormatting sqref="G38">
    <cfRule type="cellIs" dxfId="184" priority="28" operator="lessThanOrEqual">
      <formula>0.4</formula>
    </cfRule>
    <cfRule type="cellIs" dxfId="183" priority="29" operator="between">
      <formula>0.41</formula>
      <formula>0.8</formula>
    </cfRule>
    <cfRule type="cellIs" dxfId="182" priority="30" operator="greaterThanOrEqual">
      <formula>0.81</formula>
    </cfRule>
  </conditionalFormatting>
  <conditionalFormatting sqref="G6">
    <cfRule type="cellIs" dxfId="181" priority="25" operator="lessThanOrEqual">
      <formula>0.4</formula>
    </cfRule>
    <cfRule type="cellIs" dxfId="180" priority="26" operator="between">
      <formula>0.41</formula>
      <formula>0.8</formula>
    </cfRule>
    <cfRule type="cellIs" dxfId="179" priority="27" operator="greaterThanOrEqual">
      <formula>0.81</formula>
    </cfRule>
  </conditionalFormatting>
  <conditionalFormatting sqref="G8:G9">
    <cfRule type="cellIs" dxfId="178" priority="22" operator="lessThanOrEqual">
      <formula>0.4</formula>
    </cfRule>
    <cfRule type="cellIs" dxfId="177" priority="23" operator="between">
      <formula>0.41</formula>
      <formula>0.8</formula>
    </cfRule>
    <cfRule type="cellIs" dxfId="176" priority="24" operator="greaterThanOrEqual">
      <formula>0.81</formula>
    </cfRule>
  </conditionalFormatting>
  <conditionalFormatting sqref="G12:G13">
    <cfRule type="cellIs" dxfId="175" priority="19" operator="lessThanOrEqual">
      <formula>0.4</formula>
    </cfRule>
    <cfRule type="cellIs" dxfId="174" priority="20" operator="between">
      <formula>0.41</formula>
      <formula>0.8</formula>
    </cfRule>
    <cfRule type="cellIs" dxfId="173" priority="21" operator="greaterThanOrEqual">
      <formula>0.81</formula>
    </cfRule>
  </conditionalFormatting>
  <conditionalFormatting sqref="G21">
    <cfRule type="cellIs" dxfId="172" priority="16" operator="lessThanOrEqual">
      <formula>0.4</formula>
    </cfRule>
    <cfRule type="cellIs" dxfId="171" priority="17" operator="between">
      <formula>0.41</formula>
      <formula>0.8</formula>
    </cfRule>
    <cfRule type="cellIs" dxfId="170" priority="18" operator="greaterThanOrEqual">
      <formula>0.81</formula>
    </cfRule>
  </conditionalFormatting>
  <conditionalFormatting sqref="G26">
    <cfRule type="cellIs" dxfId="169" priority="13" operator="lessThanOrEqual">
      <formula>0.4</formula>
    </cfRule>
    <cfRule type="cellIs" dxfId="168" priority="14" operator="between">
      <formula>0.41</formula>
      <formula>0.8</formula>
    </cfRule>
    <cfRule type="cellIs" dxfId="167" priority="15" operator="greaterThanOrEqual">
      <formula>0.81</formula>
    </cfRule>
  </conditionalFormatting>
  <conditionalFormatting sqref="G36:G37">
    <cfRule type="cellIs" dxfId="166" priority="10" operator="lessThanOrEqual">
      <formula>0.4</formula>
    </cfRule>
    <cfRule type="cellIs" dxfId="165" priority="11" operator="between">
      <formula>0.41</formula>
      <formula>0.8</formula>
    </cfRule>
    <cfRule type="cellIs" dxfId="164" priority="12" operator="greaterThanOrEqual">
      <formula>0.81</formula>
    </cfRule>
  </conditionalFormatting>
  <conditionalFormatting sqref="G40:G41">
    <cfRule type="cellIs" dxfId="163" priority="7" operator="lessThanOrEqual">
      <formula>0.4</formula>
    </cfRule>
    <cfRule type="cellIs" dxfId="162" priority="8" operator="between">
      <formula>0.41</formula>
      <formula>0.8</formula>
    </cfRule>
    <cfRule type="cellIs" dxfId="161" priority="9" operator="greaterThanOrEqual">
      <formula>0.81</formula>
    </cfRule>
  </conditionalFormatting>
  <conditionalFormatting sqref="G49">
    <cfRule type="cellIs" dxfId="160" priority="4" operator="lessThanOrEqual">
      <formula>0.4</formula>
    </cfRule>
    <cfRule type="cellIs" dxfId="159" priority="5" operator="between">
      <formula>0.41</formula>
      <formula>0.8</formula>
    </cfRule>
    <cfRule type="cellIs" dxfId="158" priority="6" operator="greaterThanOrEqual">
      <formula>0.81</formula>
    </cfRule>
  </conditionalFormatting>
  <conditionalFormatting sqref="G57">
    <cfRule type="cellIs" dxfId="157" priority="1" operator="lessThanOrEqual">
      <formula>0.4</formula>
    </cfRule>
    <cfRule type="cellIs" dxfId="156" priority="2" operator="between">
      <formula>0.41</formula>
      <formula>0.8</formula>
    </cfRule>
    <cfRule type="cellIs" dxfId="155"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F21E343-73EB-4194-81D3-177840F3BAB1}">
          <x14:formula1>
            <xm:f>Listas!$A$2:$A$3</xm:f>
          </x14:formula1>
          <xm:sqref>D27:D34 D40 D37 D22:D25 D8 D10:D12 D14:D20 D58:D72</xm:sqref>
        </x14:dataValidation>
        <x14:dataValidation type="list" allowBlank="1" showInputMessage="1" showErrorMessage="1" xr:uid="{707D19D2-EDAD-43AB-B577-49E2B887A3DE}">
          <x14:formula1>
            <xm:f>Listas!$A$2:$A$4</xm:f>
          </x14:formula1>
          <xm:sqref>D35:D36 D42:D48 D50:D56 D73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C796C-BC35-41CA-8C74-9D42780EB0A0}">
  <dimension ref="B1:G82"/>
  <sheetViews>
    <sheetView zoomScale="104" zoomScaleNormal="104" workbookViewId="0">
      <selection activeCell="D24" sqref="D24"/>
    </sheetView>
  </sheetViews>
  <sheetFormatPr defaultColWidth="8.7109375" defaultRowHeight="14.45"/>
  <cols>
    <col min="1" max="1" width="2.85546875" style="1" customWidth="1"/>
    <col min="2" max="2" width="8.42578125" style="9" customWidth="1"/>
    <col min="3" max="3" width="122.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174</v>
      </c>
      <c r="D2" s="3"/>
      <c r="E2" s="3"/>
      <c r="F2" s="3"/>
      <c r="G2" s="3"/>
    </row>
    <row r="3" spans="2:7" ht="78.95" customHeight="1">
      <c r="C3" s="97" t="s">
        <v>175</v>
      </c>
      <c r="D3" s="97"/>
      <c r="E3" s="97"/>
      <c r="F3" s="97"/>
      <c r="G3" s="97"/>
    </row>
    <row r="4" spans="2:7" ht="234" customHeight="1">
      <c r="C4" s="98" t="s">
        <v>176</v>
      </c>
      <c r="D4" s="99"/>
      <c r="E4" s="99"/>
      <c r="F4" s="99"/>
      <c r="G4" s="99"/>
    </row>
    <row r="5" spans="2:7" ht="44.45" customHeight="1">
      <c r="C5" s="5" t="s">
        <v>33</v>
      </c>
      <c r="D5" s="5" t="s">
        <v>34</v>
      </c>
      <c r="E5" s="49" t="s">
        <v>35</v>
      </c>
      <c r="F5" s="49" t="s">
        <v>36</v>
      </c>
      <c r="G5" s="49" t="s">
        <v>37</v>
      </c>
    </row>
    <row r="6" spans="2:7" ht="33" customHeight="1">
      <c r="C6" s="6" t="s">
        <v>177</v>
      </c>
      <c r="D6" s="43"/>
      <c r="E6" s="35"/>
      <c r="F6" s="35"/>
      <c r="G6" s="36">
        <f>AVERAGE(G7:G22)</f>
        <v>0</v>
      </c>
    </row>
    <row r="7" spans="2:7" ht="30.6" customHeight="1">
      <c r="C7" s="7" t="s">
        <v>178</v>
      </c>
      <c r="D7" s="45"/>
      <c r="E7" s="39"/>
      <c r="F7" s="39"/>
      <c r="G7" s="39"/>
    </row>
    <row r="8" spans="2:7" ht="35.1" customHeight="1">
      <c r="B8" s="9">
        <v>29</v>
      </c>
      <c r="C8" s="19" t="s">
        <v>179</v>
      </c>
      <c r="D8" s="46"/>
      <c r="E8" s="39">
        <f>((IF(OR(D8="Sí",D8="No"),1,0)))</f>
        <v>0</v>
      </c>
      <c r="F8" s="39" t="e" cm="1">
        <f t="array" ref="F8">_xlfn.IFS(D8="Sí",1,D8="No",0,D8="No Aplica",0)*E8</f>
        <v>#N/A</v>
      </c>
      <c r="G8" s="36">
        <f>SUMIF(F8,"&gt;0")</f>
        <v>0</v>
      </c>
    </row>
    <row r="9" spans="2:7" ht="28.5" customHeight="1">
      <c r="B9" s="9">
        <f>B8+1</f>
        <v>30</v>
      </c>
      <c r="C9" s="20" t="s">
        <v>180</v>
      </c>
      <c r="D9" s="46"/>
      <c r="E9" s="39">
        <f>((IF(OR(D9="Sí",D9="No"),1,0)))</f>
        <v>0</v>
      </c>
      <c r="F9" s="39" t="e" cm="1">
        <f t="array" ref="F9">_xlfn.IFS(D9="Sí",1,D9="No",0,D9="No Aplica",0)*E9</f>
        <v>#N/A</v>
      </c>
      <c r="G9" s="36">
        <f t="shared" ref="G9:G11" si="0">SUMIF(F9,"&gt;0")</f>
        <v>0</v>
      </c>
    </row>
    <row r="10" spans="2:7" ht="28.5" customHeight="1">
      <c r="B10" s="9">
        <f>B9+1</f>
        <v>31</v>
      </c>
      <c r="C10" s="21" t="s">
        <v>181</v>
      </c>
      <c r="D10" s="46"/>
      <c r="E10" s="39">
        <f t="shared" ref="E10:E11" si="1">((IF(OR(D10="Sí",D10="No"),1,0)))</f>
        <v>0</v>
      </c>
      <c r="F10" s="39" t="e" cm="1">
        <f t="array" ref="F10">_xlfn.IFS(D10="Sí",1,D10="No",0,D10="No Aplica",0)*E10</f>
        <v>#N/A</v>
      </c>
      <c r="G10" s="36">
        <f t="shared" si="0"/>
        <v>0</v>
      </c>
    </row>
    <row r="11" spans="2:7" ht="28.5" customHeight="1">
      <c r="B11" s="9">
        <f>B10+1</f>
        <v>32</v>
      </c>
      <c r="C11" s="19" t="s">
        <v>182</v>
      </c>
      <c r="D11" s="46"/>
      <c r="E11" s="39">
        <f t="shared" si="1"/>
        <v>0</v>
      </c>
      <c r="F11" s="39" t="e" cm="1">
        <f t="array" ref="F11">_xlfn.IFS(D11="Sí",1,D11="No",0,D11="No Aplica",0)*E11</f>
        <v>#N/A</v>
      </c>
      <c r="G11" s="36">
        <f t="shared" si="0"/>
        <v>0</v>
      </c>
    </row>
    <row r="12" spans="2:7" ht="40.5" customHeight="1">
      <c r="B12" s="14">
        <f>B11+1</f>
        <v>33</v>
      </c>
      <c r="C12" s="12" t="s">
        <v>183</v>
      </c>
      <c r="D12" s="45"/>
      <c r="E12" s="39"/>
      <c r="F12" s="39"/>
      <c r="G12" s="36">
        <f>SUMIF(F13:F22,"&gt;0")</f>
        <v>0</v>
      </c>
    </row>
    <row r="13" spans="2:7" ht="27.6" customHeight="1">
      <c r="C13" s="13" t="s">
        <v>184</v>
      </c>
      <c r="D13" s="46"/>
      <c r="E13" s="39" t="e">
        <f t="shared" ref="E13:E22" si="2">((IF(OR(D13="Sí",D13="No"),1,0))*((1/((IF(OR($D$13="Sí",$D$13="No"),1,0)+(IF(OR($D$14="Sí",$D$14="No"),1,0)+(IF(OR($D$15="Sí",$D$15="No"),1,0)+(IF(OR($D$16="Sí",$D$16="No"),1,0)+(IF(OR($D$17="Sí",$D$17="No"),1,0)+(IF(OR($D$18="Sí",$D$18="No"),1,0)+(IF(OR($D$19="Sí",$D$19="No"),1,0)+(IF(OR($D$20="Sí",$D$20="No"),1,0))+(IF(OR($D$19="Sí",$D$19="No"),1,0)+(IF(OR($D$21="Sí",$D$21="No"),1,0))+(IF(OR($D$22="Sí",$D$22="No"),1,0))))))))))))))</f>
        <v>#DIV/0!</v>
      </c>
      <c r="F13" s="39" t="e" cm="1">
        <f t="array" ref="F13">_xlfn.IFS(D13="Sí",1,D13="No",0,D13="No Aplica",0)*E13</f>
        <v>#N/A</v>
      </c>
      <c r="G13" s="39"/>
    </row>
    <row r="14" spans="2:7" ht="27.6" customHeight="1">
      <c r="C14" s="13" t="s">
        <v>185</v>
      </c>
      <c r="D14" s="46"/>
      <c r="E14" s="39" t="e">
        <f t="shared" si="2"/>
        <v>#DIV/0!</v>
      </c>
      <c r="F14" s="39" t="e" cm="1">
        <f t="array" ref="F14">_xlfn.IFS(D14="Sí",1,D14="No",0,D14="No Aplica",0)*E14</f>
        <v>#N/A</v>
      </c>
      <c r="G14" s="39"/>
    </row>
    <row r="15" spans="2:7" ht="27.6" customHeight="1">
      <c r="C15" s="13" t="s">
        <v>186</v>
      </c>
      <c r="D15" s="46"/>
      <c r="E15" s="39" t="e">
        <f t="shared" si="2"/>
        <v>#DIV/0!</v>
      </c>
      <c r="F15" s="39" t="e" cm="1">
        <f t="array" ref="F15">_xlfn.IFS(D15="Sí",1,D15="No",0,D15="No Aplica",0)*E15</f>
        <v>#N/A</v>
      </c>
      <c r="G15" s="39"/>
    </row>
    <row r="16" spans="2:7" ht="27.6" customHeight="1">
      <c r="C16" s="13" t="s">
        <v>187</v>
      </c>
      <c r="D16" s="46"/>
      <c r="E16" s="39" t="e">
        <f t="shared" si="2"/>
        <v>#DIV/0!</v>
      </c>
      <c r="F16" s="39" t="e" cm="1">
        <f t="array" ref="F16">_xlfn.IFS(D16="Sí",1,D16="No",0,D16="No Aplica",0)*E16</f>
        <v>#N/A</v>
      </c>
      <c r="G16" s="39"/>
    </row>
    <row r="17" spans="2:7" ht="27.6" customHeight="1">
      <c r="C17" s="13" t="s">
        <v>188</v>
      </c>
      <c r="D17" s="46"/>
      <c r="E17" s="39" t="e">
        <f t="shared" si="2"/>
        <v>#DIV/0!</v>
      </c>
      <c r="F17" s="39" t="e" cm="1">
        <f t="array" ref="F17">_xlfn.IFS(D17="Sí",1,D17="No",0,D17="No Aplica",0)*E17</f>
        <v>#N/A</v>
      </c>
      <c r="G17" s="39"/>
    </row>
    <row r="18" spans="2:7" ht="27.6" customHeight="1">
      <c r="C18" s="13" t="s">
        <v>189</v>
      </c>
      <c r="D18" s="46"/>
      <c r="E18" s="39" t="e">
        <f t="shared" si="2"/>
        <v>#DIV/0!</v>
      </c>
      <c r="F18" s="39" t="e" cm="1">
        <f t="array" ref="F18">_xlfn.IFS(D18="Sí",1,D18="No",0,D18="No Aplica",0)*E18</f>
        <v>#N/A</v>
      </c>
      <c r="G18" s="39"/>
    </row>
    <row r="19" spans="2:7" ht="27.6" customHeight="1">
      <c r="C19" s="13" t="s">
        <v>190</v>
      </c>
      <c r="D19" s="46"/>
      <c r="E19" s="39" t="e">
        <f t="shared" si="2"/>
        <v>#DIV/0!</v>
      </c>
      <c r="F19" s="39" t="e" cm="1">
        <f t="array" ref="F19">_xlfn.IFS(D19="Sí",1,D19="No",0,D19="No Aplica",0)*E19</f>
        <v>#N/A</v>
      </c>
      <c r="G19" s="39"/>
    </row>
    <row r="20" spans="2:7" ht="27.6" customHeight="1">
      <c r="C20" s="13" t="s">
        <v>191</v>
      </c>
      <c r="D20" s="46"/>
      <c r="E20" s="39" t="e">
        <f t="shared" si="2"/>
        <v>#DIV/0!</v>
      </c>
      <c r="F20" s="39" t="e" cm="1">
        <f t="array" ref="F20">_xlfn.IFS(D20="Sí",1,D20="No",0,D20="No Aplica",0)*E20</f>
        <v>#N/A</v>
      </c>
      <c r="G20" s="39"/>
    </row>
    <row r="21" spans="2:7" s="2" customFormat="1" ht="33.6" customHeight="1">
      <c r="B21" s="9"/>
      <c r="C21" s="13" t="s">
        <v>192</v>
      </c>
      <c r="D21" s="46"/>
      <c r="E21" s="39" t="e">
        <f t="shared" si="2"/>
        <v>#DIV/0!</v>
      </c>
      <c r="F21" s="39" t="e" cm="1">
        <f t="array" ref="F21">_xlfn.IFS(D21="Sí",1,D21="No",0,D21="No Aplica",0)*E21</f>
        <v>#N/A</v>
      </c>
      <c r="G21" s="40"/>
    </row>
    <row r="22" spans="2:7" s="2" customFormat="1" ht="33.6" customHeight="1">
      <c r="B22" s="14"/>
      <c r="C22" s="13" t="s">
        <v>193</v>
      </c>
      <c r="D22" s="46"/>
      <c r="E22" s="39" t="e">
        <f t="shared" si="2"/>
        <v>#DIV/0!</v>
      </c>
      <c r="F22" s="39" t="e" cm="1">
        <f t="array" ref="F22">_xlfn.IFS(D22="Sí",1,D22="No",0,D22="No Aplica",0)*E22</f>
        <v>#N/A</v>
      </c>
      <c r="G22" s="40"/>
    </row>
    <row r="23" spans="2:7" s="2" customFormat="1" ht="56.45" customHeight="1">
      <c r="B23" s="14"/>
      <c r="C23" s="22" t="s">
        <v>194</v>
      </c>
      <c r="D23" s="53"/>
      <c r="E23" s="41"/>
      <c r="F23" s="41"/>
      <c r="G23" s="36" cm="1">
        <f t="array" ref="G23">_xlfn.IFS(D23="Aplica",AVERAGE(G24:G52),D23="No aplica","No aplica",D23="",0)</f>
        <v>0</v>
      </c>
    </row>
    <row r="24" spans="2:7" s="2" customFormat="1" ht="33.6" customHeight="1">
      <c r="B24" s="14"/>
      <c r="C24" s="16" t="s">
        <v>195</v>
      </c>
      <c r="D24" s="47"/>
      <c r="E24" s="40"/>
      <c r="F24" s="40"/>
      <c r="G24" s="40"/>
    </row>
    <row r="25" spans="2:7" s="2" customFormat="1" ht="26.1" customHeight="1">
      <c r="B25" s="14">
        <f>B12+1</f>
        <v>34</v>
      </c>
      <c r="C25" s="12" t="s">
        <v>196</v>
      </c>
      <c r="D25" s="47"/>
      <c r="E25" s="40"/>
      <c r="F25" s="40"/>
      <c r="G25" s="36">
        <f>SUMIF(F26:F29,"&gt;0")</f>
        <v>0</v>
      </c>
    </row>
    <row r="26" spans="2:7" s="2" customFormat="1" ht="26.1" customHeight="1">
      <c r="B26" s="14"/>
      <c r="C26" s="13" t="s">
        <v>197</v>
      </c>
      <c r="D26" s="46"/>
      <c r="E26" s="39" t="e">
        <f>((IF(OR(D26="Sí",D26="No"),1,0))*((1/((IF(OR(D26="Sí",D26="No"),1,0)+(IF(OR(D27="Sí",D27="No"),1,0)+(IF(OR(D28="Sí",D28="No"),1,0)+(IF(OR(D29="Sí",D29="No"),1,0)))))))))</f>
        <v>#DIV/0!</v>
      </c>
      <c r="F26" s="39" t="e" cm="1">
        <f t="array" ref="F26">_xlfn.IFS(D26="Sí",1,D26="No",0,D26="No Aplica",0)*E26</f>
        <v>#N/A</v>
      </c>
      <c r="G26" s="40"/>
    </row>
    <row r="27" spans="2:7" s="2" customFormat="1" ht="26.1" customHeight="1">
      <c r="B27" s="14"/>
      <c r="C27" s="13" t="s">
        <v>198</v>
      </c>
      <c r="D27" s="46"/>
      <c r="E27" s="40" t="e">
        <f>((IF(OR(D27="Sí",D27="No"),1,0))*((1/((IF(OR(D26="Sí",D26="No"),1,0)+(IF(OR(D27="Sí",D27="No"),1,0)+(IF(OR(D28="Sí",D28="No"),1,0)+(IF(OR(D29="Sí",D29="No"),1,0)))))))))</f>
        <v>#DIV/0!</v>
      </c>
      <c r="F27" s="39" t="e" cm="1">
        <f t="array" ref="F27">_xlfn.IFS(D27="Sí",1,D27="No",0,D27="No Aplica",0)*E27</f>
        <v>#N/A</v>
      </c>
      <c r="G27" s="40"/>
    </row>
    <row r="28" spans="2:7" s="2" customFormat="1" ht="26.1" customHeight="1">
      <c r="B28" s="14"/>
      <c r="C28" s="13" t="s">
        <v>199</v>
      </c>
      <c r="D28" s="46"/>
      <c r="E28" s="40" t="e">
        <f>((IF(OR(D28="Sí",D28="No"),1,0))*((1/((IF(OR(D26="Sí",D26="No"),1,0)+(IF(OR(D27="Sí",D27="No"),1,0)+(IF(OR(D28="Sí",D28="No"),1,0)+(IF(OR(D29="Sí",D29="No"),1,0)))))))))</f>
        <v>#DIV/0!</v>
      </c>
      <c r="F28" s="39" t="e" cm="1">
        <f t="array" ref="F28">_xlfn.IFS(D28="Sí",1,D28="No",0,D28="No Aplica",0)*E28</f>
        <v>#N/A</v>
      </c>
      <c r="G28" s="40"/>
    </row>
    <row r="29" spans="2:7" s="2" customFormat="1" ht="26.1" customHeight="1">
      <c r="B29" s="14"/>
      <c r="C29" s="13" t="s">
        <v>200</v>
      </c>
      <c r="D29" s="46"/>
      <c r="E29" s="40" t="e">
        <f>((IF(OR(D29="Sí",D29="No"),1,0))*((1/((IF(OR(D26="Sí",D26="No"),1,0)+(IF(OR(D27="Sí",D27="No"),1,0)+(IF(OR(D28="Sí",D28="No"),1,0)+(IF(OR(D29="Sí",D29="No"),1,0)))))))))</f>
        <v>#DIV/0!</v>
      </c>
      <c r="F29" s="39" t="e" cm="1">
        <f t="array" ref="F29">_xlfn.IFS(D29="Sí",1,D29="No",0,D29="No Aplica",0)*E29</f>
        <v>#N/A</v>
      </c>
      <c r="G29" s="40"/>
    </row>
    <row r="30" spans="2:7" s="2" customFormat="1" ht="26.1" customHeight="1">
      <c r="B30" s="14">
        <f>B25+1</f>
        <v>35</v>
      </c>
      <c r="C30" s="11" t="s">
        <v>201</v>
      </c>
      <c r="D30" s="47"/>
      <c r="E30" s="40"/>
      <c r="F30" s="40"/>
      <c r="G30" s="36">
        <f>SUMIF(F31:F33,"&gt;0")</f>
        <v>0</v>
      </c>
    </row>
    <row r="31" spans="2:7" s="2" customFormat="1" ht="26.1" customHeight="1">
      <c r="B31" s="14"/>
      <c r="C31" s="13" t="s">
        <v>202</v>
      </c>
      <c r="D31" s="46"/>
      <c r="E31" s="39" t="e">
        <f>((IF(OR(D31="Sí",D31="No"),1,0))*((1/((IF(OR(D31="Sí",D31="No"),1,0)+(IF(OR(D32="Sí",D32="No"),1,0))+(IF(OR(D33="Sí",D33="No"),1,0)))))))</f>
        <v>#DIV/0!</v>
      </c>
      <c r="F31" s="39" t="e" cm="1">
        <f t="array" ref="F31">_xlfn.IFS(D31="Sí",1,D31="No",0,D31="No Aplica",0)*E31</f>
        <v>#N/A</v>
      </c>
      <c r="G31" s="40"/>
    </row>
    <row r="32" spans="2:7" s="2" customFormat="1" ht="26.1" customHeight="1">
      <c r="B32" s="14"/>
      <c r="C32" s="13" t="s">
        <v>203</v>
      </c>
      <c r="D32" s="46"/>
      <c r="E32" s="39" t="e">
        <f>((IF(OR(D32="Sí",D32="No"),1,0))*((1/((IF(OR(D31="Sí",D31="No"),1,0)+(IF(OR(D32="Sí",D32="No"),1,0))+(IF(OR(D33="Sí",D33="No"),1,0)))))))</f>
        <v>#DIV/0!</v>
      </c>
      <c r="F32" s="39" t="e" cm="1">
        <f t="array" ref="F32">_xlfn.IFS(D32="Sí",1,D32="No",0,D32="No Aplica",0)*E32</f>
        <v>#N/A</v>
      </c>
      <c r="G32" s="40"/>
    </row>
    <row r="33" spans="2:7" s="2" customFormat="1" ht="26.1" customHeight="1">
      <c r="B33" s="14"/>
      <c r="C33" s="13" t="s">
        <v>204</v>
      </c>
      <c r="D33" s="46"/>
      <c r="E33" s="39" t="e">
        <f>((IF(OR(D33="Sí",D33="No"),1,0))*((1/((IF(OR(D31="Sí",D31="No"),1,0)+(IF(OR(D32="Sí",D32="No"),1,0))+(IF(OR(D33="Sí",D33="No"),1,0)))))))</f>
        <v>#DIV/0!</v>
      </c>
      <c r="F33" s="39" t="e" cm="1">
        <f t="array" ref="F33">_xlfn.IFS(D33="Sí",1,D33="No",0,D33="No Aplica",0)*E33</f>
        <v>#N/A</v>
      </c>
      <c r="G33" s="40"/>
    </row>
    <row r="34" spans="2:7" s="2" customFormat="1" ht="26.1" customHeight="1">
      <c r="B34" s="14">
        <f>B30+1</f>
        <v>36</v>
      </c>
      <c r="C34" s="11" t="s">
        <v>205</v>
      </c>
      <c r="D34" s="47"/>
      <c r="E34" s="40"/>
      <c r="F34" s="40"/>
      <c r="G34" s="36">
        <f>SUMIF(F35:F38,"&gt;0")</f>
        <v>0</v>
      </c>
    </row>
    <row r="35" spans="2:7" s="2" customFormat="1" ht="41.1" customHeight="1">
      <c r="C35" s="13" t="s">
        <v>206</v>
      </c>
      <c r="D35" s="46"/>
      <c r="E35" s="39" t="e">
        <f>((IF(OR(D35="Sí",D35="No"),1,0))*((1/((IF(OR(D35="Sí",D35="No"),1,0)+(IF(OR(D36="Sí",D36="No"),1,0)+(IF(OR(D37="Sí",D37="No"),1,0)+(IF(OR(D38="Sí",D38="No"),1,0)))))))))</f>
        <v>#DIV/0!</v>
      </c>
      <c r="F35" s="39" t="e" cm="1">
        <f t="array" ref="F35">_xlfn.IFS(D35="Sí",1,D35="No",0,D35="No Aplica",0)*E35</f>
        <v>#N/A</v>
      </c>
      <c r="G35" s="40"/>
    </row>
    <row r="36" spans="2:7" s="2" customFormat="1" ht="18.600000000000001" customHeight="1">
      <c r="C36" s="13" t="s">
        <v>207</v>
      </c>
      <c r="D36" s="46"/>
      <c r="E36" s="40" t="e">
        <f>((IF(OR(D36="Sí",D36="No"),1,0))*((1/((IF(OR(D35="Sí",D35="No"),1,0)+(IF(OR(D36="Sí",D36="No"),1,0)+(IF(OR(D37="Sí",D37="No"),1,0)+(IF(OR(D38="Sí",D38="No"),1,0)))))))))</f>
        <v>#DIV/0!</v>
      </c>
      <c r="F36" s="39" t="e" cm="1">
        <f t="array" ref="F36">_xlfn.IFS(D36="Sí",1,D36="No",0,D36="No Aplica",0)*E36</f>
        <v>#N/A</v>
      </c>
      <c r="G36" s="40"/>
    </row>
    <row r="37" spans="2:7" ht="18.600000000000001" customHeight="1">
      <c r="C37" s="13" t="s">
        <v>208</v>
      </c>
      <c r="D37" s="46"/>
      <c r="E37" s="40" t="e">
        <f>((IF(OR(D37="Sí",D37="No"),1,0))*((1/((IF(OR(D35="Sí",D35="No"),1,0)+(IF(OR(D36="Sí",D36="No"),1,0)+(IF(OR(D37="Sí",D37="No"),1,0)+(IF(OR(D38="Sí",D38="No"),1,0)))))))))</f>
        <v>#DIV/0!</v>
      </c>
      <c r="F37" s="39" t="e" cm="1">
        <f t="array" ref="F37">_xlfn.IFS(D37="Sí",1,D37="No",0,D37="No Aplica",0)*E37</f>
        <v>#N/A</v>
      </c>
      <c r="G37" s="39"/>
    </row>
    <row r="38" spans="2:7" ht="18.600000000000001" customHeight="1">
      <c r="C38" s="13" t="s">
        <v>209</v>
      </c>
      <c r="D38" s="46"/>
      <c r="E38" s="40" t="e">
        <f>((IF(OR(D38="Sí",D38="No"),1,0))*((1/((IF(OR(D35="Sí",D35="No"),1,0)+(IF(OR(D36="Sí",D36="No"),1,0)+(IF(OR(D37="Sí",D37="No"),1,0)+(IF(OR(D38="Sí",D38="No"),1,0)))))))))</f>
        <v>#DIV/0!</v>
      </c>
      <c r="F38" s="39" t="e" cm="1">
        <f t="array" ref="F38">_xlfn.IFS(D38="Sí",1,D38="No",0,D38="No Aplica",0)*E38</f>
        <v>#N/A</v>
      </c>
      <c r="G38" s="39"/>
    </row>
    <row r="39" spans="2:7" ht="37.5" customHeight="1">
      <c r="B39" s="9">
        <f>B34+1</f>
        <v>37</v>
      </c>
      <c r="C39" s="12" t="s">
        <v>210</v>
      </c>
      <c r="D39" s="45"/>
      <c r="E39" s="39"/>
      <c r="F39" s="39"/>
      <c r="G39" s="36">
        <f>SUMIF(F40:F43,"&gt;0")</f>
        <v>0</v>
      </c>
    </row>
    <row r="40" spans="2:7" s="2" customFormat="1" ht="33.6" customHeight="1">
      <c r="C40" s="13" t="s">
        <v>211</v>
      </c>
      <c r="D40" s="46"/>
      <c r="E40" s="39" t="e">
        <f>((IF(OR(D40="Sí",D40="No"),1,0))*((1/((IF(OR(D40="Sí",D40="No"),1,0)+(IF(OR(D41="Sí",D41="No"),1,0)+(IF(OR(D42="Sí",D42="No"),1,0)+(IF(OR(D43="Sí",D43="No"),1,0)))))))))</f>
        <v>#DIV/0!</v>
      </c>
      <c r="F40" s="39" t="e" cm="1">
        <f t="array" ref="F40">_xlfn.IFS(D40="Sí",1,D40="No",0,D40="No Aplica",0)*E40</f>
        <v>#N/A</v>
      </c>
      <c r="G40" s="40"/>
    </row>
    <row r="41" spans="2:7" ht="33.6" customHeight="1">
      <c r="C41" s="13" t="s">
        <v>212</v>
      </c>
      <c r="D41" s="46"/>
      <c r="E41" s="40" t="e">
        <f>((IF(OR(D41="Sí",D41="No"),1,0))*((1/((IF(OR(D40="Sí",D40="No"),1,0)+(IF(OR(D41="Sí",D41="No"),1,0)+(IF(OR(D42="Sí",D42="No"),1,0)+(IF(OR(D43="Sí",D43="No"),1,0)))))))))</f>
        <v>#DIV/0!</v>
      </c>
      <c r="F41" s="39" t="e" cm="1">
        <f t="array" ref="F41">_xlfn.IFS(D41="Sí",1,D41="No",0,D41="No Aplica",0)*E41</f>
        <v>#N/A</v>
      </c>
      <c r="G41" s="39"/>
    </row>
    <row r="42" spans="2:7" ht="33.6" customHeight="1">
      <c r="C42" s="13" t="s">
        <v>213</v>
      </c>
      <c r="D42" s="46"/>
      <c r="E42" s="40" t="e">
        <f>((IF(OR(D42="Sí",D42="No"),1,0))*((1/((IF(OR(D40="Sí",D40="No"),1,0)+(IF(OR(D41="Sí",D41="No"),1,0)+(IF(OR(D42="Sí",D42="No"),1,0)+(IF(OR(D43="Sí",D43="No"),1,0)))))))))</f>
        <v>#DIV/0!</v>
      </c>
      <c r="F42" s="39" t="e" cm="1">
        <f t="array" ref="F42">_xlfn.IFS(D42="Sí",1,D42="No",0,D42="No Aplica",0)*E42</f>
        <v>#N/A</v>
      </c>
      <c r="G42" s="39"/>
    </row>
    <row r="43" spans="2:7" ht="33.6" customHeight="1">
      <c r="C43" s="13" t="s">
        <v>214</v>
      </c>
      <c r="D43" s="46"/>
      <c r="E43" s="40" t="e">
        <f>((IF(OR(D43="Sí",D43="No"),1,0))*((1/((IF(OR(D40="Sí",D40="No"),1,0)+(IF(OR(D41="Sí",D41="No"),1,0)+(IF(OR(D42="Sí",D42="No"),1,0)+(IF(OR(D43="Sí",D43="No"),1,0)))))))))</f>
        <v>#DIV/0!</v>
      </c>
      <c r="F43" s="39" t="e" cm="1">
        <f t="array" ref="F43">_xlfn.IFS(D43="Sí",1,D43="No",0,D43="No Aplica",0)*E43</f>
        <v>#N/A</v>
      </c>
      <c r="G43" s="39"/>
    </row>
    <row r="44" spans="2:7" ht="24" customHeight="1">
      <c r="B44" s="14">
        <f>+B39+1</f>
        <v>38</v>
      </c>
      <c r="C44" s="11" t="s">
        <v>215</v>
      </c>
      <c r="D44" s="45"/>
      <c r="E44" s="39"/>
      <c r="F44" s="39"/>
      <c r="G44" s="36">
        <f>SUMIF(F45:F52,"&gt;0")</f>
        <v>0</v>
      </c>
    </row>
    <row r="45" spans="2:7" ht="30" customHeight="1">
      <c r="C45" s="13" t="s">
        <v>216</v>
      </c>
      <c r="D45" s="46"/>
      <c r="E45" s="39" t="e">
        <f>((IF(OR(D45="Sí",D45="No"),1,0))*((1/((IF(OR(D$45="Sí",D$45="No"),1,0)+(IF(OR(D$46="Sí",D$46="No"),1,0)+(IF(OR(D$47="Sí",D$47="No"),1,0)+(IF(OR(D$48="Sí",D$48="No"),1,0)+(IF(OR(D$49="Sí",D$49="No"),1,0)+(IF(OR(D$50="Sí",D$50="No"),1,0)+(IF(OR(D$51="Sí",D$51="No"),1,0))+(IF(OR(D$52="Sí",D$52="No"),1,0))))))))))))</f>
        <v>#DIV/0!</v>
      </c>
      <c r="F45" s="39" t="e" cm="1">
        <f t="array" ref="F45">_xlfn.IFS(D45="Sí",1,D45="No",0,D45="No Aplica",0)*E45</f>
        <v>#N/A</v>
      </c>
      <c r="G45" s="39"/>
    </row>
    <row r="46" spans="2:7" ht="30" customHeight="1">
      <c r="C46" s="13" t="s">
        <v>217</v>
      </c>
      <c r="D46" s="46"/>
      <c r="E46" s="39" t="e">
        <f t="shared" ref="E46:E52" si="3">((IF(OR(D46="Sí",D46="No"),1,0))*((1/((IF(OR(D$45="Sí",D$45="No"),1,0)+(IF(OR(D$46="Sí",D$46="No"),1,0)+(IF(OR(D$47="Sí",D$47="No"),1,0)+(IF(OR(D$48="Sí",D$48="No"),1,0)+(IF(OR(D$49="Sí",D$49="No"),1,0)+(IF(OR(D$50="Sí",D$50="No"),1,0)+(IF(OR(D$51="Sí",D$51="No"),1,0))+(IF(OR(D$52="Sí",D$52="No"),1,0))))))))))))</f>
        <v>#DIV/0!</v>
      </c>
      <c r="F46" s="39" t="e" cm="1">
        <f t="array" ref="F46">_xlfn.IFS(D46="Sí",1,D46="No",0,D46="No Aplica",0)*E46</f>
        <v>#N/A</v>
      </c>
      <c r="G46" s="39"/>
    </row>
    <row r="47" spans="2:7" ht="30" customHeight="1">
      <c r="C47" s="13" t="s">
        <v>218</v>
      </c>
      <c r="D47" s="46"/>
      <c r="E47" s="39" t="e">
        <f t="shared" si="3"/>
        <v>#DIV/0!</v>
      </c>
      <c r="F47" s="39" t="e" cm="1">
        <f t="array" ref="F47">_xlfn.IFS(D47="Sí",1,D47="No",0,D47="No Aplica",0)*E47</f>
        <v>#N/A</v>
      </c>
      <c r="G47" s="39"/>
    </row>
    <row r="48" spans="2:7" ht="30" customHeight="1">
      <c r="C48" s="13" t="s">
        <v>219</v>
      </c>
      <c r="D48" s="46"/>
      <c r="E48" s="39" t="e">
        <f t="shared" si="3"/>
        <v>#DIV/0!</v>
      </c>
      <c r="F48" s="39" t="e" cm="1">
        <f t="array" ref="F48">_xlfn.IFS(D48="Sí",1,D48="No",0,D48="No Aplica",0)*E48</f>
        <v>#N/A</v>
      </c>
      <c r="G48" s="39"/>
    </row>
    <row r="49" spans="2:7" ht="30" customHeight="1">
      <c r="C49" s="13" t="s">
        <v>220</v>
      </c>
      <c r="D49" s="46"/>
      <c r="E49" s="39" t="e">
        <f t="shared" si="3"/>
        <v>#DIV/0!</v>
      </c>
      <c r="F49" s="39" t="e" cm="1">
        <f t="array" ref="F49">_xlfn.IFS(D49="Sí",1,D49="No",0,D49="No Aplica",0)*E49</f>
        <v>#N/A</v>
      </c>
      <c r="G49" s="39"/>
    </row>
    <row r="50" spans="2:7" ht="30" customHeight="1">
      <c r="C50" s="13" t="s">
        <v>221</v>
      </c>
      <c r="D50" s="46"/>
      <c r="E50" s="39" t="e">
        <f t="shared" si="3"/>
        <v>#DIV/0!</v>
      </c>
      <c r="F50" s="39" t="e" cm="1">
        <f t="array" ref="F50">_xlfn.IFS(D50="Sí",1,D50="No",0,D50="No Aplica",0)*E50</f>
        <v>#N/A</v>
      </c>
      <c r="G50" s="39"/>
    </row>
    <row r="51" spans="2:7" ht="30" customHeight="1">
      <c r="C51" s="13" t="s">
        <v>222</v>
      </c>
      <c r="D51" s="46"/>
      <c r="E51" s="39" t="e">
        <f t="shared" si="3"/>
        <v>#DIV/0!</v>
      </c>
      <c r="F51" s="39" t="e" cm="1">
        <f t="array" ref="F51">_xlfn.IFS(D51="Sí",1,D51="No",0,D51="No Aplica",0)*E51</f>
        <v>#N/A</v>
      </c>
      <c r="G51" s="39"/>
    </row>
    <row r="52" spans="2:7" ht="30" customHeight="1">
      <c r="C52" s="13" t="s">
        <v>223</v>
      </c>
      <c r="D52" s="46"/>
      <c r="E52" s="39" t="e">
        <f t="shared" si="3"/>
        <v>#DIV/0!</v>
      </c>
      <c r="F52" s="39" t="e" cm="1">
        <f t="array" ref="F52">_xlfn.IFS(D52="Sí",1,D52="No",0,D52="No Aplica",0)*E52</f>
        <v>#N/A</v>
      </c>
      <c r="G52" s="39"/>
    </row>
    <row r="53" spans="2:7" ht="27.95" customHeight="1">
      <c r="C53" s="15" t="s">
        <v>224</v>
      </c>
      <c r="D53" s="48"/>
      <c r="E53" s="41"/>
      <c r="F53" s="41"/>
      <c r="G53" s="36">
        <f>AVERAGE(G55:G64)</f>
        <v>0</v>
      </c>
    </row>
    <row r="54" spans="2:7" ht="40.5" customHeight="1">
      <c r="C54" s="27" t="s">
        <v>225</v>
      </c>
      <c r="D54" s="45"/>
      <c r="E54" s="39"/>
      <c r="F54" s="39"/>
      <c r="G54" s="39"/>
    </row>
    <row r="55" spans="2:7" ht="34.5" customHeight="1">
      <c r="B55" s="9">
        <f>+B44+1</f>
        <v>39</v>
      </c>
      <c r="C55" s="11" t="s">
        <v>226</v>
      </c>
      <c r="D55" s="46"/>
      <c r="E55" s="39">
        <f>((IF(OR(D55="Sí",D55="No"),1,0)))</f>
        <v>0</v>
      </c>
      <c r="F55" s="39" t="e" cm="1">
        <f t="array" ref="F55">_xlfn.IFS(D55="Sí",1,D55="No",0,D55="No Aplica",0)*E55</f>
        <v>#N/A</v>
      </c>
      <c r="G55" s="36">
        <f>SUMIF(F55,"&gt;0")</f>
        <v>0</v>
      </c>
    </row>
    <row r="56" spans="2:7" ht="34.5" customHeight="1">
      <c r="B56" s="9">
        <f>+B55+1</f>
        <v>40</v>
      </c>
      <c r="C56" s="11" t="s">
        <v>227</v>
      </c>
      <c r="D56" s="45"/>
      <c r="E56" s="39"/>
      <c r="F56" s="39"/>
      <c r="G56" s="36">
        <f>SUMIF(F57:F59,"&gt;0")</f>
        <v>0</v>
      </c>
    </row>
    <row r="57" spans="2:7" ht="66.599999999999994" customHeight="1">
      <c r="C57" s="13" t="s">
        <v>228</v>
      </c>
      <c r="D57" s="46"/>
      <c r="E57" s="39" t="e">
        <f>((IF(OR(D57="Sí",D57="No"),1,0))*((1/((IF(OR(D57="Sí",D57="No"),1,0)+(IF(OR(D58="Sí",D58="No"),1,0))+(IF(OR(D59="Sí",D59="No"),1,0)))))))</f>
        <v>#DIV/0!</v>
      </c>
      <c r="F57" s="39" t="e" cm="1">
        <f t="array" ref="F57">_xlfn.IFS(D57="Sí",1,D57="No",0,D57="No Aplica",0)*E57</f>
        <v>#N/A</v>
      </c>
      <c r="G57" s="39"/>
    </row>
    <row r="58" spans="2:7" ht="66.599999999999994" customHeight="1">
      <c r="C58" s="13" t="s">
        <v>229</v>
      </c>
      <c r="D58" s="46"/>
      <c r="E58" s="39" t="e">
        <f>((IF(OR(D58="Sí",D58="No"),1,0))*((1/((IF(OR(D57="Sí",D57="No"),1,0)+(IF(OR(D58="Sí",D58="No"),1,0))+(IF(OR(D59="Sí",D59="No"),1,0)))))))</f>
        <v>#DIV/0!</v>
      </c>
      <c r="F58" s="39" t="e" cm="1">
        <f t="array" ref="F58">_xlfn.IFS(D58="Sí",1,D58="No",0,D58="No Aplica",0)*E58</f>
        <v>#N/A</v>
      </c>
      <c r="G58" s="39"/>
    </row>
    <row r="59" spans="2:7" ht="86.45" customHeight="1">
      <c r="C59" s="13" t="s">
        <v>230</v>
      </c>
      <c r="D59" s="46"/>
      <c r="E59" s="39" t="e">
        <f>((IF(OR(D59="Sí",D59="No"),1,0))*((1/((IF(OR(D57="Sí",D57="No"),1,0)+(IF(OR(D58="Sí",D58="No"),1,0))+(IF(OR(D59="Sí",D59="No"),1,0)))))))</f>
        <v>#DIV/0!</v>
      </c>
      <c r="F59" s="39" t="e" cm="1">
        <f t="array" ref="F59">_xlfn.IFS(D59="Sí",1,D59="No",0,D59="No Aplica",0)*E59</f>
        <v>#N/A</v>
      </c>
      <c r="G59" s="39"/>
    </row>
    <row r="60" spans="2:7" ht="57.95" customHeight="1">
      <c r="B60" s="9">
        <f>+B56+1</f>
        <v>41</v>
      </c>
      <c r="C60" s="19" t="s">
        <v>231</v>
      </c>
      <c r="D60" s="46"/>
      <c r="E60" s="39">
        <f>((IF(OR(D60="Sí",D60="No"),1,0)))</f>
        <v>0</v>
      </c>
      <c r="F60" s="39" t="e" cm="1">
        <f t="array" ref="F60">_xlfn.IFS(D60="Sí",1,D60="No",0,D60="No Aplica",0)*E60</f>
        <v>#N/A</v>
      </c>
      <c r="G60" s="36">
        <f>SUMIF(F60,"&gt;0")</f>
        <v>0</v>
      </c>
    </row>
    <row r="61" spans="2:7" ht="57.95" customHeight="1">
      <c r="B61" s="9">
        <f>+B60+1</f>
        <v>42</v>
      </c>
      <c r="C61" s="19" t="s">
        <v>232</v>
      </c>
      <c r="D61" s="46"/>
      <c r="E61" s="39">
        <f t="shared" ref="E61:E64" si="4">((IF(OR(D61="Sí",D61="No"),1,0)))</f>
        <v>0</v>
      </c>
      <c r="F61" s="39" t="e" cm="1">
        <f t="array" ref="F61">_xlfn.IFS(D61="Sí",1,D61="No",0,D61="No Aplica",0)*E61</f>
        <v>#N/A</v>
      </c>
      <c r="G61" s="36">
        <f t="shared" ref="G61:G64" si="5">SUMIF(F61,"&gt;0")</f>
        <v>0</v>
      </c>
    </row>
    <row r="62" spans="2:7" ht="57.95" customHeight="1">
      <c r="B62" s="9">
        <f>+B61+1</f>
        <v>43</v>
      </c>
      <c r="C62" s="19" t="s">
        <v>233</v>
      </c>
      <c r="D62" s="46"/>
      <c r="E62" s="39">
        <f t="shared" si="4"/>
        <v>0</v>
      </c>
      <c r="F62" s="39" t="e" cm="1">
        <f t="array" ref="F62">_xlfn.IFS(D62="Sí",1,D62="No",0,D62="No Aplica",0)*E62</f>
        <v>#N/A</v>
      </c>
      <c r="G62" s="36">
        <f t="shared" si="5"/>
        <v>0</v>
      </c>
    </row>
    <row r="63" spans="2:7" ht="57.95" customHeight="1">
      <c r="B63" s="9">
        <f t="shared" ref="B63:B64" si="6">+B62+1</f>
        <v>44</v>
      </c>
      <c r="C63" s="19" t="s">
        <v>234</v>
      </c>
      <c r="D63" s="46"/>
      <c r="E63" s="39">
        <f>((IF(OR(D63="Sí",D63="No"),1,0)))</f>
        <v>0</v>
      </c>
      <c r="F63" s="39" t="e" cm="1">
        <f t="array" ref="F63">_xlfn.IFS(D63="Sí",1,D63="No",0,D63="No Aplica",0)*E63</f>
        <v>#N/A</v>
      </c>
      <c r="G63" s="36">
        <f t="shared" si="5"/>
        <v>0</v>
      </c>
    </row>
    <row r="64" spans="2:7" ht="84.6" customHeight="1">
      <c r="B64" s="9">
        <f t="shared" si="6"/>
        <v>45</v>
      </c>
      <c r="C64" s="23" t="s">
        <v>235</v>
      </c>
      <c r="D64" s="46"/>
      <c r="E64" s="39">
        <f t="shared" si="4"/>
        <v>0</v>
      </c>
      <c r="F64" s="39" t="e" cm="1">
        <f t="array" ref="F64">_xlfn.IFS(D64="Sí",1,D64="No",0,D64="No Aplica",0)*E64</f>
        <v>#N/A</v>
      </c>
      <c r="G64" s="36">
        <f t="shared" si="5"/>
        <v>0</v>
      </c>
    </row>
    <row r="65" spans="2:3" ht="22.5" customHeight="1">
      <c r="C65" s="24"/>
    </row>
    <row r="66" spans="2:3" ht="22.5" customHeight="1">
      <c r="C66" s="24"/>
    </row>
    <row r="67" spans="2:3" ht="22.5" customHeight="1">
      <c r="C67" s="24"/>
    </row>
    <row r="68" spans="2:3" ht="22.5" customHeight="1">
      <c r="C68" s="24"/>
    </row>
    <row r="69" spans="2:3" ht="22.5" customHeight="1">
      <c r="C69" s="25"/>
    </row>
    <row r="70" spans="2:3" ht="39" customHeight="1">
      <c r="C70" s="24"/>
    </row>
    <row r="71" spans="2:3" ht="35.1" customHeight="1">
      <c r="C71" s="24"/>
    </row>
    <row r="72" spans="2:3" ht="22.5" customHeight="1">
      <c r="C72" s="24"/>
    </row>
    <row r="73" spans="2:3" ht="21" customHeight="1">
      <c r="C73" s="25"/>
    </row>
    <row r="74" spans="2:3" ht="17.45" customHeight="1">
      <c r="C74" s="24"/>
    </row>
    <row r="75" spans="2:3" ht="17.45" customHeight="1">
      <c r="C75" s="24"/>
    </row>
    <row r="76" spans="2:3" ht="17.45" customHeight="1">
      <c r="C76" s="24"/>
    </row>
    <row r="77" spans="2:3" ht="17.45" customHeight="1">
      <c r="C77" s="24"/>
    </row>
    <row r="78" spans="2:3" ht="17.45" customHeight="1">
      <c r="C78" s="24"/>
    </row>
    <row r="79" spans="2:3" ht="33.6" customHeight="1">
      <c r="C79" s="24"/>
    </row>
    <row r="80" spans="2:3" ht="27.6" customHeight="1">
      <c r="B80" s="1"/>
    </row>
    <row r="81" ht="27.6" customHeight="1"/>
    <row r="82" ht="27.6" customHeight="1"/>
  </sheetData>
  <sheetProtection algorithmName="SHA-512" hashValue="jBNQUp5321781qwqbrDtksGh+V1M2m2b66QmyNVCGnN+0WAaR78PmQDHcBIGLyWaZWqlLdkeLGd8pIYB2q+0LA==" saltValue="+3LKR++POLBmbGWVZLNTlg==" spinCount="100000" sheet="1" selectLockedCells="1"/>
  <mergeCells count="2">
    <mergeCell ref="C3:G3"/>
    <mergeCell ref="C4:G4"/>
  </mergeCells>
  <conditionalFormatting sqref="G6">
    <cfRule type="cellIs" dxfId="154" priority="36" operator="lessThanOrEqual">
      <formula>0.4</formula>
    </cfRule>
    <cfRule type="cellIs" dxfId="153" priority="37" operator="between">
      <formula>0.41</formula>
      <formula>0.8</formula>
    </cfRule>
    <cfRule type="cellIs" dxfId="152" priority="38" operator="greaterThanOrEqual">
      <formula>0.81</formula>
    </cfRule>
  </conditionalFormatting>
  <conditionalFormatting sqref="G8:G12">
    <cfRule type="cellIs" dxfId="151" priority="33" operator="lessThanOrEqual">
      <formula>0.4</formula>
    </cfRule>
    <cfRule type="cellIs" dxfId="150" priority="34" operator="between">
      <formula>0.41</formula>
      <formula>0.8</formula>
    </cfRule>
    <cfRule type="cellIs" dxfId="149" priority="35" operator="greaterThanOrEqual">
      <formula>0.81</formula>
    </cfRule>
  </conditionalFormatting>
  <conditionalFormatting sqref="G25">
    <cfRule type="cellIs" dxfId="148" priority="27" operator="lessThanOrEqual">
      <formula>0.4</formula>
    </cfRule>
    <cfRule type="cellIs" dxfId="147" priority="28" operator="between">
      <formula>0.41</formula>
      <formula>0.8</formula>
    </cfRule>
    <cfRule type="cellIs" dxfId="146" priority="29" operator="greaterThanOrEqual">
      <formula>0.81</formula>
    </cfRule>
  </conditionalFormatting>
  <conditionalFormatting sqref="G30">
    <cfRule type="cellIs" dxfId="145" priority="24" operator="lessThanOrEqual">
      <formula>0.4</formula>
    </cfRule>
    <cfRule type="cellIs" dxfId="144" priority="25" operator="between">
      <formula>0.41</formula>
      <formula>0.8</formula>
    </cfRule>
    <cfRule type="cellIs" dxfId="143" priority="26" operator="greaterThanOrEqual">
      <formula>0.81</formula>
    </cfRule>
  </conditionalFormatting>
  <conditionalFormatting sqref="G34">
    <cfRule type="cellIs" dxfId="142" priority="21" operator="lessThanOrEqual">
      <formula>0.4</formula>
    </cfRule>
    <cfRule type="cellIs" dxfId="141" priority="22" operator="between">
      <formula>0.41</formula>
      <formula>0.8</formula>
    </cfRule>
    <cfRule type="cellIs" dxfId="140" priority="23" operator="greaterThanOrEqual">
      <formula>0.81</formula>
    </cfRule>
  </conditionalFormatting>
  <conditionalFormatting sqref="G39">
    <cfRule type="cellIs" dxfId="139" priority="18" operator="lessThanOrEqual">
      <formula>0.4</formula>
    </cfRule>
    <cfRule type="cellIs" dxfId="138" priority="19" operator="between">
      <formula>0.41</formula>
      <formula>0.8</formula>
    </cfRule>
    <cfRule type="cellIs" dxfId="137" priority="20" operator="greaterThanOrEqual">
      <formula>0.81</formula>
    </cfRule>
  </conditionalFormatting>
  <conditionalFormatting sqref="G44">
    <cfRule type="cellIs" dxfId="136" priority="15" operator="lessThanOrEqual">
      <formula>0.4</formula>
    </cfRule>
    <cfRule type="cellIs" dxfId="135" priority="16" operator="between">
      <formula>0.41</formula>
      <formula>0.8</formula>
    </cfRule>
    <cfRule type="cellIs" dxfId="134" priority="17" operator="greaterThanOrEqual">
      <formula>0.81</formula>
    </cfRule>
  </conditionalFormatting>
  <conditionalFormatting sqref="G53">
    <cfRule type="cellIs" dxfId="133" priority="12" operator="lessThanOrEqual">
      <formula>0.4</formula>
    </cfRule>
    <cfRule type="cellIs" dxfId="132" priority="13" operator="between">
      <formula>0.41</formula>
      <formula>0.8</formula>
    </cfRule>
    <cfRule type="cellIs" dxfId="131" priority="14" operator="greaterThanOrEqual">
      <formula>0.81</formula>
    </cfRule>
  </conditionalFormatting>
  <conditionalFormatting sqref="G55:G56">
    <cfRule type="cellIs" dxfId="130" priority="9" operator="lessThanOrEqual">
      <formula>0.4</formula>
    </cfRule>
    <cfRule type="cellIs" dxfId="129" priority="10" operator="between">
      <formula>0.41</formula>
      <formula>0.8</formula>
    </cfRule>
    <cfRule type="cellIs" dxfId="128" priority="11" operator="greaterThanOrEqual">
      <formula>0.81</formula>
    </cfRule>
  </conditionalFormatting>
  <conditionalFormatting sqref="G60:G64">
    <cfRule type="cellIs" dxfId="127" priority="6" operator="lessThanOrEqual">
      <formula>0.4</formula>
    </cfRule>
    <cfRule type="cellIs" dxfId="126" priority="7" operator="between">
      <formula>0.41</formula>
      <formula>0.8</formula>
    </cfRule>
    <cfRule type="cellIs" dxfId="125" priority="8" operator="greaterThanOrEqual">
      <formula>0.81</formula>
    </cfRule>
  </conditionalFormatting>
  <conditionalFormatting sqref="G23">
    <cfRule type="containsText" dxfId="124" priority="1" operator="containsText" text="No aplica">
      <formula>NOT(ISERROR(SEARCH("No aplica",G23)))</formula>
    </cfRule>
    <cfRule type="cellIs" dxfId="123" priority="2" operator="lessThanOrEqual">
      <formula>0.4</formula>
    </cfRule>
    <cfRule type="cellIs" dxfId="122" priority="3" operator="between">
      <formula>0.41</formula>
      <formula>0.8</formula>
    </cfRule>
    <cfRule type="cellIs" dxfId="121" priority="4"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7A43BCB-C2DC-45E8-8786-3A045C55905E}">
          <x14:formula1>
            <xm:f>Listas!$A$2:$A$4</xm:f>
          </x14:formula1>
          <xm:sqref>D55 D22</xm:sqref>
        </x14:dataValidation>
        <x14:dataValidation type="list" allowBlank="1" showInputMessage="1" showErrorMessage="1" xr:uid="{099CA6E3-8F88-4711-9213-91AC511301B1}">
          <x14:formula1>
            <xm:f>Listas!$A$2:$A$3</xm:f>
          </x14:formula1>
          <xm:sqref>D40:D43 D8:D11 D35:D38 D45:D52 D57:D64 D26:D29 D31:D33 D13:D21</xm:sqref>
        </x14:dataValidation>
        <x14:dataValidation type="list" allowBlank="1" showInputMessage="1" showErrorMessage="1" xr:uid="{969EED7E-D2C3-478D-94CC-A2C5D87622BF}">
          <x14:formula1>
            <xm:f>Listas!$B$2:$B$3</xm:f>
          </x14:formula1>
          <xm:sqref>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4CC7D-9F8D-4298-B04D-4AA9523BF037}">
  <dimension ref="B1:G98"/>
  <sheetViews>
    <sheetView zoomScale="108" zoomScaleNormal="108" workbookViewId="0">
      <selection activeCell="D8" sqref="D8"/>
    </sheetView>
  </sheetViews>
  <sheetFormatPr defaultColWidth="8.7109375" defaultRowHeight="14.45"/>
  <cols>
    <col min="1" max="1" width="3.140625" style="1" customWidth="1"/>
    <col min="2" max="2" width="8.42578125" style="9" customWidth="1"/>
    <col min="3" max="3" width="111.8554687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236</v>
      </c>
      <c r="D2" s="3"/>
      <c r="E2" s="3"/>
      <c r="F2" s="3"/>
      <c r="G2" s="3"/>
    </row>
    <row r="3" spans="2:7" ht="47.1" customHeight="1">
      <c r="C3" s="97" t="s">
        <v>237</v>
      </c>
      <c r="D3" s="97"/>
      <c r="E3" s="97"/>
      <c r="F3" s="97"/>
      <c r="G3" s="97"/>
    </row>
    <row r="4" spans="2:7" ht="207.95" customHeight="1">
      <c r="C4" s="98" t="s">
        <v>238</v>
      </c>
      <c r="D4" s="99"/>
      <c r="E4" s="99"/>
      <c r="F4" s="99"/>
      <c r="G4" s="99"/>
    </row>
    <row r="5" spans="2:7" ht="44.45" customHeight="1">
      <c r="C5" s="5" t="s">
        <v>33</v>
      </c>
      <c r="D5" s="5" t="s">
        <v>34</v>
      </c>
      <c r="E5" s="5" t="s">
        <v>35</v>
      </c>
      <c r="F5" s="5" t="s">
        <v>36</v>
      </c>
      <c r="G5" s="5" t="s">
        <v>37</v>
      </c>
    </row>
    <row r="6" spans="2:7" ht="33" customHeight="1">
      <c r="C6" s="6" t="s">
        <v>239</v>
      </c>
      <c r="D6" s="43"/>
      <c r="E6" s="35"/>
      <c r="F6" s="35"/>
      <c r="G6" s="36">
        <f>AVERAGE(G8:G38)</f>
        <v>0</v>
      </c>
    </row>
    <row r="7" spans="2:7" ht="48" customHeight="1">
      <c r="C7" s="26" t="s">
        <v>240</v>
      </c>
      <c r="D7" s="45"/>
      <c r="E7" s="39"/>
      <c r="F7" s="39"/>
      <c r="G7" s="39"/>
    </row>
    <row r="8" spans="2:7" ht="39.6" customHeight="1">
      <c r="B8" s="9">
        <v>46</v>
      </c>
      <c r="C8" s="12" t="s">
        <v>241</v>
      </c>
      <c r="D8" s="45"/>
      <c r="E8" s="39"/>
      <c r="F8" s="39"/>
      <c r="G8" s="36">
        <f>SUMIF(F9:F11,"&gt;0")</f>
        <v>0</v>
      </c>
    </row>
    <row r="9" spans="2:7" ht="22.5" customHeight="1">
      <c r="C9" s="13" t="s">
        <v>242</v>
      </c>
      <c r="D9" s="46"/>
      <c r="E9" s="39" t="e">
        <f>((IF(OR(D9="Sí",D9="No"),1,0))*((1/((IF(OR(D9="Sí",D9="No"),1,0)+(IF(OR(D10="Sí",D10="No"),1,0))+(IF(OR(D11="Sí",D11="No"),1,0)))))))</f>
        <v>#DIV/0!</v>
      </c>
      <c r="F9" s="39" t="e" cm="1">
        <f t="array" ref="F9">_xlfn.IFS(D9="Sí",1,D9="No",0,D9="No Aplica",0)*E9</f>
        <v>#N/A</v>
      </c>
      <c r="G9" s="39"/>
    </row>
    <row r="10" spans="2:7" ht="22.5" customHeight="1">
      <c r="C10" s="13" t="s">
        <v>243</v>
      </c>
      <c r="D10" s="46"/>
      <c r="E10" s="39" t="e">
        <f>((IF(OR(D10="Sí",D10="No"),1,0))*((1/((IF(OR(D9="Sí",D9="No"),1,0)+(IF(OR(D10="Sí",D10="No"),1,0))+(IF(OR(D11="Sí",D11="No"),1,0)))))))</f>
        <v>#DIV/0!</v>
      </c>
      <c r="F10" s="39" t="e" cm="1">
        <f t="array" ref="F10">_xlfn.IFS(D10="Sí",1,D10="No",0,D10="No Aplica",0)*E10</f>
        <v>#N/A</v>
      </c>
      <c r="G10" s="39"/>
    </row>
    <row r="11" spans="2:7" ht="22.5" customHeight="1">
      <c r="C11" s="13" t="s">
        <v>244</v>
      </c>
      <c r="D11" s="46"/>
      <c r="E11" s="39" t="e">
        <f>((IF(OR(D11="Sí",D11="No"),1,0))*((1/((IF(OR(D9="Sí",D9="No"),1,0)+(IF(OR(D10="Sí",D10="No"),1,0))+(IF(OR(D11="Sí",D11="No"),1,0)))))))</f>
        <v>#DIV/0!</v>
      </c>
      <c r="F11" s="39" t="e" cm="1">
        <f t="array" ref="F11">_xlfn.IFS(D11="Sí",1,D11="No",0,D11="No Aplica",0)*E11</f>
        <v>#N/A</v>
      </c>
      <c r="G11" s="39"/>
    </row>
    <row r="12" spans="2:7" ht="28.5" customHeight="1">
      <c r="B12" s="9">
        <f>B8+1</f>
        <v>47</v>
      </c>
      <c r="C12" s="11" t="s">
        <v>245</v>
      </c>
      <c r="D12" s="45"/>
      <c r="E12" s="39"/>
      <c r="F12" s="39"/>
      <c r="G12" s="36">
        <f>SUMIF(F13:F15,"&gt;0")</f>
        <v>0</v>
      </c>
    </row>
    <row r="13" spans="2:7" ht="28.5" customHeight="1">
      <c r="C13" s="13" t="s">
        <v>246</v>
      </c>
      <c r="D13" s="46"/>
      <c r="E13" s="39" t="e">
        <f>((IF(OR(D13="Sí",D13="No"),1,0))*((1/((IF(OR(D13="Sí",D13="No"),1,0)+(IF(OR(D14="Sí",D14="No"),1,0))+(IF(OR(D15="Sí",D15="No"),1,0)))))))</f>
        <v>#DIV/0!</v>
      </c>
      <c r="F13" s="39" t="e" cm="1">
        <f t="array" ref="F13">_xlfn.IFS(D13="Sí",1,D13="No",0,D13="No Aplica",0)*E13</f>
        <v>#N/A</v>
      </c>
      <c r="G13" s="39"/>
    </row>
    <row r="14" spans="2:7" ht="28.5" customHeight="1">
      <c r="C14" s="13" t="s">
        <v>247</v>
      </c>
      <c r="D14" s="46"/>
      <c r="E14" s="39" t="e">
        <f>((IF(OR(D14="Sí",D14="No"),1,0))*((1/((IF(OR(D13="Sí",D13="No"),1,0)+(IF(OR(D14="Sí",D14="No"),1,0))+(IF(OR(D15="Sí",D15="No"),1,0)))))))</f>
        <v>#DIV/0!</v>
      </c>
      <c r="F14" s="39" t="e" cm="1">
        <f t="array" ref="F14">_xlfn.IFS(D14="Sí",1,D14="No",0,D14="No Aplica",0)*E14</f>
        <v>#N/A</v>
      </c>
      <c r="G14" s="39"/>
    </row>
    <row r="15" spans="2:7" ht="28.5" customHeight="1">
      <c r="C15" s="13" t="s">
        <v>248</v>
      </c>
      <c r="D15" s="46"/>
      <c r="E15" s="39" t="e">
        <f>((IF(OR(D15="Sí",D15="No"),1,0))*((1/((IF(OR(D13="Sí",D13="No"),1,0)+(IF(OR(D14="Sí",D14="No"),1,0))+(IF(OR(D15="Sí",D15="No"),1,0)))))))</f>
        <v>#DIV/0!</v>
      </c>
      <c r="F15" s="39" t="e" cm="1">
        <f t="array" ref="F15">_xlfn.IFS(D15="Sí",1,D15="No",0,D15="No Aplica",0)*E15</f>
        <v>#N/A</v>
      </c>
      <c r="G15" s="39"/>
    </row>
    <row r="16" spans="2:7" ht="28.5" customHeight="1">
      <c r="B16" s="9">
        <f>B12+1</f>
        <v>48</v>
      </c>
      <c r="C16" s="11" t="s">
        <v>249</v>
      </c>
      <c r="D16" s="45"/>
      <c r="E16" s="39"/>
      <c r="F16" s="39"/>
      <c r="G16" s="36">
        <f>SUMIF(F17:F19,"&gt;0")</f>
        <v>0</v>
      </c>
    </row>
    <row r="17" spans="2:7" ht="28.5" customHeight="1">
      <c r="C17" s="13" t="s">
        <v>250</v>
      </c>
      <c r="D17" s="46"/>
      <c r="E17" s="39" t="e">
        <f>((IF(OR(D17="Sí",D17="No"),1,0))*((1/((IF(OR(D17="Sí",D17="No"),1,0)+(IF(OR(D18="Sí",D18="No"),1,0))+(IF(OR(D19="Sí",D19="No"),1,0)))))))</f>
        <v>#DIV/0!</v>
      </c>
      <c r="F17" s="39" t="e" cm="1">
        <f t="array" ref="F17">_xlfn.IFS(D17="Sí",1,D17="No",0,D17="No Aplica",0)*E17</f>
        <v>#N/A</v>
      </c>
      <c r="G17" s="39"/>
    </row>
    <row r="18" spans="2:7" ht="28.5" customHeight="1">
      <c r="C18" s="13" t="s">
        <v>251</v>
      </c>
      <c r="D18" s="46"/>
      <c r="E18" s="39" t="e">
        <f>((IF(OR(D18="Sí",D18="No"),1,0))*((1/((IF(OR(D17="Sí",D17="No"),1,0)+(IF(OR(D18="Sí",D18="No"),1,0))+(IF(OR(D19="Sí",D19="No"),1,0)))))))</f>
        <v>#DIV/0!</v>
      </c>
      <c r="F18" s="39" t="e" cm="1">
        <f t="array" ref="F18">_xlfn.IFS(D18="Sí",1,D18="No",0,D18="No Aplica",0)*E18</f>
        <v>#N/A</v>
      </c>
      <c r="G18" s="39"/>
    </row>
    <row r="19" spans="2:7" ht="28.5" customHeight="1">
      <c r="C19" s="13" t="s">
        <v>252</v>
      </c>
      <c r="D19" s="46"/>
      <c r="E19" s="39" t="e">
        <f>((IF(OR(D19="Sí",D19="No"),1,0))*((1/((IF(OR(D17="Sí",D17="No"),1,0)+(IF(OR(D18="Sí",D18="No"),1,0))+(IF(OR(D19="Sí",D19="No"),1,0)))))))</f>
        <v>#DIV/0!</v>
      </c>
      <c r="F19" s="39" t="e" cm="1">
        <f t="array" ref="F19">_xlfn.IFS(D19="Sí",1,D19="No",0,D19="No Aplica",0)*E19</f>
        <v>#N/A</v>
      </c>
      <c r="G19" s="39"/>
    </row>
    <row r="20" spans="2:7" ht="35.1" customHeight="1">
      <c r="B20" s="9">
        <f>B16+1</f>
        <v>49</v>
      </c>
      <c r="C20" s="12" t="s">
        <v>253</v>
      </c>
      <c r="D20" s="45"/>
      <c r="E20" s="39"/>
      <c r="F20" s="39"/>
      <c r="G20" s="36">
        <f>SUMIF(F21:F26,"&gt;0")</f>
        <v>0</v>
      </c>
    </row>
    <row r="21" spans="2:7" ht="28.5" customHeight="1">
      <c r="C21" s="13" t="s">
        <v>254</v>
      </c>
      <c r="D21" s="46"/>
      <c r="E21" s="39" t="e">
        <f>((IF(OR(D21="Sí",D21="No"),1,0))*((1/((IF(OR(D21="Sí",D21="No"),1,0)+(IF(OR(D22="Sí",D22="No"),1,0))+(IF(OR(D23="Sí",D23="No"),1,0))+(IF(OR(D24="Sí",D24="No"),1,0))+(IF(OR(D25="Sí",D25="No"),1,0))+(IF(OR(D26="Sí",D26="No"),1,0)))))))</f>
        <v>#DIV/0!</v>
      </c>
      <c r="F21" s="42" t="e" cm="1">
        <f t="array" ref="F21">_xlfn.IFS(D21="Sí",1,D21="No",0,D21="No Aplica",0)*E21</f>
        <v>#N/A</v>
      </c>
      <c r="G21" s="39"/>
    </row>
    <row r="22" spans="2:7" ht="28.5" customHeight="1">
      <c r="C22" s="13" t="s">
        <v>255</v>
      </c>
      <c r="D22" s="46"/>
      <c r="E22" s="39" t="e">
        <f>((IF(OR(D22="Sí",D22="No"),1,0))*((1/((IF(OR(D21="Sí",D21="No"),1,0)+(IF(OR(D22="Sí",D22="No"),1,0))+(IF(OR(D23="Sí",D23="No"),1,0))+(IF(OR(D24="Sí",D24="No"),1,0))+(IF(OR(D25="Sí",D25="No"),1,0))+(IF(OR(D26="Sí",D26="No"),1,0)))))))</f>
        <v>#DIV/0!</v>
      </c>
      <c r="F22" s="42" t="e" cm="1">
        <f t="array" ref="F22">_xlfn.IFS(D22="Sí",1,D22="No",0,D22="No Aplica",0)*E22</f>
        <v>#N/A</v>
      </c>
      <c r="G22" s="39"/>
    </row>
    <row r="23" spans="2:7" ht="28.5" customHeight="1">
      <c r="C23" s="13" t="s">
        <v>256</v>
      </c>
      <c r="D23" s="46"/>
      <c r="E23" s="39" t="e">
        <f>((IF(OR(D23="Sí",D23="No"),1,0))*((1/((IF(OR(D21="Sí",D21="No"),1,0)+(IF(OR(D22="Sí",D22="No"),1,0))+(IF(OR(D23="Sí",D23="No"),1,0))+(IF(OR(D24="Sí",D24="No"),1,0))+(IF(OR(D25="Sí",D25="No"),1,0))+(IF(OR(D26="Sí",D26="No"),1,0)))))))</f>
        <v>#DIV/0!</v>
      </c>
      <c r="F23" s="42" t="e" cm="1">
        <f t="array" ref="F23">_xlfn.IFS(D23="Sí",1,D23="No",0,D23="No Aplica",0)*E23</f>
        <v>#N/A</v>
      </c>
      <c r="G23" s="39"/>
    </row>
    <row r="24" spans="2:7" ht="28.5" customHeight="1">
      <c r="C24" s="13" t="s">
        <v>257</v>
      </c>
      <c r="D24" s="46"/>
      <c r="E24" s="39" t="e">
        <f>((IF(OR(D24="Sí",D24="No"),1,0))*((1/((IF(OR(D21="Sí",D21="No"),1,0)+(IF(OR(D22="Sí",D22="No"),1,0))+(IF(OR(D23="Sí",D23="No"),1,0))+(IF(OR(D24="Sí",D24="No"),1,0))+(IF(OR(D25="Sí",D25="No"),1,0))+(IF(OR(D26="Sí",D26="No"),1,0)))))))</f>
        <v>#DIV/0!</v>
      </c>
      <c r="F24" s="42" t="e" cm="1">
        <f t="array" ref="F24">_xlfn.IFS(D24="Sí",1,D24="No",0,D24="No Aplica",0)*E24</f>
        <v>#N/A</v>
      </c>
      <c r="G24" s="39"/>
    </row>
    <row r="25" spans="2:7" ht="28.5" customHeight="1">
      <c r="C25" s="13" t="s">
        <v>258</v>
      </c>
      <c r="D25" s="46"/>
      <c r="E25" s="39" t="e">
        <f>((IF(OR(D25="Sí",D25="No"),1,0))*((1/((IF(OR(D21="Sí",D21="No"),1,0)+(IF(OR(D22="Sí",D22="No"),1,0))+(IF(OR(D23="Sí",D23="No"),1,0))+(IF(OR(D24="Sí",D24="No"),1,0))+(IF(OR(D25="Sí",D25="No"),1,0))+(IF(OR(D26="Sí",D26="No"),1,0)))))))</f>
        <v>#DIV/0!</v>
      </c>
      <c r="F25" s="42" t="e" cm="1">
        <f t="array" ref="F25">_xlfn.IFS(D25="Sí",1,D25="No",0,D25="No Aplica",0)*E25</f>
        <v>#N/A</v>
      </c>
      <c r="G25" s="39"/>
    </row>
    <row r="26" spans="2:7" ht="28.5" customHeight="1">
      <c r="C26" s="13" t="s">
        <v>259</v>
      </c>
      <c r="D26" s="46"/>
      <c r="E26" s="39" t="e">
        <f>((IF(OR(D26="Sí",D26="No"),1,0))*((1/((IF(OR(D21="Sí",D21="No"),1,0)+(IF(OR(D22="Sí",D22="No"),1,0))+(IF(OR(D23="Sí",D23="No"),1,0))+(IF(OR(D24="Sí",D24="No"),1,0))+(IF(OR(D25="Sí",D25="No"),1,0))+(IF(OR(D26="Sí",D26="No"),1,0)))))))</f>
        <v>#DIV/0!</v>
      </c>
      <c r="F26" s="42" t="e" cm="1">
        <f t="array" ref="F26">_xlfn.IFS(D26="Sí",1,D26="No",0,D26="No Aplica",0)*E26</f>
        <v>#N/A</v>
      </c>
      <c r="G26" s="39"/>
    </row>
    <row r="27" spans="2:7" ht="40.5" customHeight="1">
      <c r="B27" s="14">
        <f>B20+1</f>
        <v>50</v>
      </c>
      <c r="C27" s="12" t="s">
        <v>260</v>
      </c>
      <c r="D27" s="45"/>
      <c r="E27" s="39"/>
      <c r="F27" s="39"/>
      <c r="G27" s="36">
        <f>SUMIF(F28:F32,"&gt;0")</f>
        <v>0</v>
      </c>
    </row>
    <row r="28" spans="2:7" ht="27.6" customHeight="1">
      <c r="C28" s="13" t="s">
        <v>261</v>
      </c>
      <c r="D28" s="46"/>
      <c r="E28" s="39" t="e">
        <f>((IF(OR(D28="Sí",D28="No"),1,0))*((1/((IF(OR(D$28="Sí",D$28="No"),1,0)+(IF(OR(D$29="Sí",D$29="No"),1,0))+(IF(OR(D$30="Sí",D$30="No"),1,0))+(IF(OR(D$31="Sí",D$31="No"),1,0))+(IF(OR(D$32="Sí",D$32="No"),1,0)))))))</f>
        <v>#DIV/0!</v>
      </c>
      <c r="F28" s="42" t="e" cm="1">
        <f t="array" ref="F28">_xlfn.IFS(D28="Sí",1,D28="No",0,D28="No Aplica",0)*E28</f>
        <v>#N/A</v>
      </c>
      <c r="G28" s="39"/>
    </row>
    <row r="29" spans="2:7" ht="27.6" customHeight="1">
      <c r="C29" s="13" t="s">
        <v>262</v>
      </c>
      <c r="D29" s="46"/>
      <c r="E29" s="39" t="e">
        <f>((IF(OR(D29="Sí",D29="No"),1,0))*((1/((IF(OR(D$28="Sí",D$28="No"),1,0)+(IF(OR(D$29="Sí",D$29="No"),1,0))+(IF(OR(D$30="Sí",D$30="No"),1,0))+(IF(OR(D$31="Sí",D$31="No"),1,0))+(IF(OR(D$32="Sí",D$32="No"),1,0)))))))</f>
        <v>#DIV/0!</v>
      </c>
      <c r="F29" s="42" t="e" cm="1">
        <f t="array" ref="F29">_xlfn.IFS(D29="Sí",1,D29="No",0,D29="No Aplica",0)*E29</f>
        <v>#N/A</v>
      </c>
      <c r="G29" s="39"/>
    </row>
    <row r="30" spans="2:7" ht="27.6" customHeight="1">
      <c r="C30" s="13" t="s">
        <v>263</v>
      </c>
      <c r="D30" s="46"/>
      <c r="E30" s="39" t="e">
        <f t="shared" ref="E30:E32" si="0">((IF(OR(D30="Sí",D30="No"),1,0))*((1/((IF(OR(D$28="Sí",D$28="No"),1,0)+(IF(OR(D$29="Sí",D$29="No"),1,0))+(IF(OR(D$30="Sí",D$30="No"),1,0))+(IF(OR(D$31="Sí",D$31="No"),1,0))+(IF(OR(D$32="Sí",D$32="No"),1,0)))))))</f>
        <v>#DIV/0!</v>
      </c>
      <c r="F30" s="42" t="e" cm="1">
        <f t="array" ref="F30">_xlfn.IFS(D30="Sí",1,D30="No",0,D30="No Aplica",0)*E30</f>
        <v>#N/A</v>
      </c>
      <c r="G30" s="39"/>
    </row>
    <row r="31" spans="2:7" ht="27.6" customHeight="1">
      <c r="C31" s="13" t="s">
        <v>264</v>
      </c>
      <c r="D31" s="46"/>
      <c r="E31" s="39" t="e">
        <f t="shared" si="0"/>
        <v>#DIV/0!</v>
      </c>
      <c r="F31" s="42" t="e" cm="1">
        <f t="array" ref="F31">_xlfn.IFS(D31="Sí",1,D31="No",0,D31="No Aplica",0)*E31</f>
        <v>#N/A</v>
      </c>
      <c r="G31" s="39"/>
    </row>
    <row r="32" spans="2:7" ht="27.6" customHeight="1">
      <c r="C32" s="13" t="s">
        <v>265</v>
      </c>
      <c r="D32" s="46"/>
      <c r="E32" s="39" t="e">
        <f t="shared" si="0"/>
        <v>#DIV/0!</v>
      </c>
      <c r="F32" s="42" t="e" cm="1">
        <f t="array" ref="F32">_xlfn.IFS(D32="Sí",1,D32="No",0,D32="No Aplica",0)*E32</f>
        <v>#N/A</v>
      </c>
      <c r="G32" s="39"/>
    </row>
    <row r="33" spans="2:7" ht="27.6" customHeight="1">
      <c r="B33" s="14">
        <f>B27+1</f>
        <v>51</v>
      </c>
      <c r="C33" s="11" t="s">
        <v>266</v>
      </c>
      <c r="D33" s="45"/>
      <c r="E33" s="39"/>
      <c r="F33" s="39"/>
      <c r="G33" s="36">
        <f>SUMIF(F34:F38,"&gt;0")</f>
        <v>0</v>
      </c>
    </row>
    <row r="34" spans="2:7" ht="27.6" customHeight="1">
      <c r="C34" s="13" t="s">
        <v>267</v>
      </c>
      <c r="D34" s="46"/>
      <c r="E34" s="39" t="e">
        <f>((IF(OR(D34="Sí",D34="No"),1,0))*((1/((IF(OR(D$34="Sí",D$34="No"),1,0)+(IF(OR(D$35="Sí",D$35="No"),1,0))+(IF(OR(D$36="Sí",D$36="No"),1,0))+(IF(OR(D$37="Sí",D$37="No"),1,0))+(IF(OR(D$38="Sí",D$38="No"),1,0)))))))</f>
        <v>#DIV/0!</v>
      </c>
      <c r="F34" s="42" t="e" cm="1">
        <f t="array" ref="F34">_xlfn.IFS(D34="Sí",1,D34="No",0,D34="No Aplica",0)*E34</f>
        <v>#N/A</v>
      </c>
      <c r="G34" s="39"/>
    </row>
    <row r="35" spans="2:7" ht="27.6" customHeight="1">
      <c r="C35" s="13" t="s">
        <v>268</v>
      </c>
      <c r="D35" s="46"/>
      <c r="E35" s="39" t="e">
        <f t="shared" ref="E35:E38" si="1">((IF(OR(D35="Sí",D35="No"),1,0))*((1/((IF(OR(D$34="Sí",D$34="No"),1,0)+(IF(OR(D$35="Sí",D$35="No"),1,0))+(IF(OR(D$36="Sí",D$36="No"),1,0))+(IF(OR(D$37="Sí",D$37="No"),1,0))+(IF(OR(D$38="Sí",D$38="No"),1,0)))))))</f>
        <v>#DIV/0!</v>
      </c>
      <c r="F35" s="42" t="e" cm="1">
        <f t="array" ref="F35">_xlfn.IFS(D35="Sí",1,D35="No",0,D35="No Aplica",0)*E35</f>
        <v>#N/A</v>
      </c>
      <c r="G35" s="39"/>
    </row>
    <row r="36" spans="2:7" s="2" customFormat="1" ht="33.6" customHeight="1">
      <c r="B36" s="9"/>
      <c r="C36" s="13" t="s">
        <v>269</v>
      </c>
      <c r="D36" s="46"/>
      <c r="E36" s="39" t="e">
        <f t="shared" si="1"/>
        <v>#DIV/0!</v>
      </c>
      <c r="F36" s="42" t="e" cm="1">
        <f t="array" ref="F36">_xlfn.IFS(D36="Sí",1,D36="No",0,D36="No Aplica",0)*E36</f>
        <v>#N/A</v>
      </c>
      <c r="G36" s="40"/>
    </row>
    <row r="37" spans="2:7" s="2" customFormat="1" ht="33.6" customHeight="1">
      <c r="B37" s="14"/>
      <c r="C37" s="13" t="s">
        <v>270</v>
      </c>
      <c r="D37" s="46"/>
      <c r="E37" s="39" t="e">
        <f t="shared" si="1"/>
        <v>#DIV/0!</v>
      </c>
      <c r="F37" s="42" t="e" cm="1">
        <f t="array" ref="F37">_xlfn.IFS(D37="Sí",1,D37="No",0,D37="No Aplica",0)*E37</f>
        <v>#N/A</v>
      </c>
      <c r="G37" s="40"/>
    </row>
    <row r="38" spans="2:7" s="2" customFormat="1" ht="33.6" customHeight="1">
      <c r="B38" s="14"/>
      <c r="C38" s="13" t="s">
        <v>271</v>
      </c>
      <c r="D38" s="46"/>
      <c r="E38" s="39" t="e">
        <f t="shared" si="1"/>
        <v>#DIV/0!</v>
      </c>
      <c r="F38" s="42" t="e" cm="1">
        <f t="array" ref="F38">_xlfn.IFS(D38="Sí",1,D38="No",0,D38="No Aplica",0)*E38</f>
        <v>#N/A</v>
      </c>
      <c r="G38" s="40"/>
    </row>
    <row r="39" spans="2:7" s="2" customFormat="1" ht="56.45" customHeight="1">
      <c r="B39" s="14"/>
      <c r="C39" s="22" t="s">
        <v>272</v>
      </c>
      <c r="D39" s="48"/>
      <c r="E39" s="41"/>
      <c r="F39" s="41"/>
      <c r="G39" s="36">
        <f>AVERAGE(G41:G59)</f>
        <v>0</v>
      </c>
    </row>
    <row r="40" spans="2:7" s="2" customFormat="1" ht="65.099999999999994" customHeight="1">
      <c r="B40" s="14"/>
      <c r="C40" s="27" t="s">
        <v>273</v>
      </c>
      <c r="D40" s="47"/>
      <c r="E40" s="40"/>
      <c r="F40" s="40"/>
      <c r="G40" s="40"/>
    </row>
    <row r="41" spans="2:7" s="2" customFormat="1" ht="26.1" customHeight="1">
      <c r="B41" s="14">
        <f>B33+1</f>
        <v>52</v>
      </c>
      <c r="C41" s="11" t="s">
        <v>274</v>
      </c>
      <c r="D41" s="47"/>
      <c r="E41" s="40"/>
      <c r="F41" s="40"/>
      <c r="G41" s="36">
        <f>SUMIF(F42:F45,"&gt;0")</f>
        <v>0</v>
      </c>
    </row>
    <row r="42" spans="2:7" s="2" customFormat="1" ht="33.6" customHeight="1">
      <c r="B42" s="14"/>
      <c r="C42" s="13" t="s">
        <v>275</v>
      </c>
      <c r="D42" s="46"/>
      <c r="E42" s="39" t="e">
        <f>((IF(OR(D42="Sí",D42="No"),1,0))*((1/((IF(OR(D42="Sí",D42="No"),1,0)+(IF(OR(D43="Sí",D43="No"),1,0)+(IF(OR(D44="Sí",D44="No"),1,0)+(IF(OR(D45="Sí",D45="No"),1,0)))))))))</f>
        <v>#DIV/0!</v>
      </c>
      <c r="F42" s="39" t="e" cm="1">
        <f t="array" ref="F42">_xlfn.IFS(D42="Sí",1,D42="No",0,D42="No Aplica",0)*E42</f>
        <v>#N/A</v>
      </c>
      <c r="G42" s="40"/>
    </row>
    <row r="43" spans="2:7" s="2" customFormat="1" ht="33.6" customHeight="1">
      <c r="B43" s="14"/>
      <c r="C43" s="13" t="s">
        <v>276</v>
      </c>
      <c r="D43" s="46"/>
      <c r="E43" s="40" t="e">
        <f>((IF(OR(D43="Sí",D43="No"),1,0))*((1/((IF(OR(D42="Sí",D42="No"),1,0)+(IF(OR(D43="Sí",D43="No"),1,0)+(IF(OR(D44="Sí",D44="No"),1,0)+(IF(OR(D45="Sí",D45="No"),1,0)))))))))</f>
        <v>#DIV/0!</v>
      </c>
      <c r="F43" s="39" t="e" cm="1">
        <f t="array" ref="F43">_xlfn.IFS(D43="Sí",1,D43="No",0,D43="No Aplica",0)*E43</f>
        <v>#N/A</v>
      </c>
      <c r="G43" s="40"/>
    </row>
    <row r="44" spans="2:7" s="2" customFormat="1" ht="33.6" customHeight="1">
      <c r="B44" s="14"/>
      <c r="C44" s="13" t="s">
        <v>277</v>
      </c>
      <c r="D44" s="46"/>
      <c r="E44" s="40" t="e">
        <f>((IF(OR(D44="Sí",D44="No"),1,0))*((1/((IF(OR(D42="Sí",D42="No"),1,0)+(IF(OR(D43="Sí",D43="No"),1,0)+(IF(OR(D44="Sí",D44="No"),1,0)+(IF(OR(D45="Sí",D45="No"),1,0)))))))))</f>
        <v>#DIV/0!</v>
      </c>
      <c r="F44" s="39" t="e" cm="1">
        <f t="array" ref="F44">_xlfn.IFS(D44="Sí",1,D44="No",0,D44="No Aplica",0)*E44</f>
        <v>#N/A</v>
      </c>
      <c r="G44" s="40"/>
    </row>
    <row r="45" spans="2:7" s="2" customFormat="1" ht="54.6" customHeight="1">
      <c r="C45" s="13" t="s">
        <v>278</v>
      </c>
      <c r="D45" s="46"/>
      <c r="E45" s="40" t="e">
        <f>((IF(OR(D45="Sí",D45="No"),1,0))*((1/((IF(OR(D42="Sí",D42="No"),1,0)+(IF(OR(D43="Sí",D43="No"),1,0)+(IF(OR(D44="Sí",D44="No"),1,0)+(IF(OR(D45="Sí",D45="No"),1,0)))))))))</f>
        <v>#DIV/0!</v>
      </c>
      <c r="F45" s="39" t="e" cm="1">
        <f t="array" ref="F45">_xlfn.IFS(D45="Sí",1,D45="No",0,D45="No Aplica",0)*E45</f>
        <v>#N/A</v>
      </c>
      <c r="G45" s="40"/>
    </row>
    <row r="46" spans="2:7" s="2" customFormat="1" ht="26.1" customHeight="1">
      <c r="B46" s="14">
        <f>B41+1</f>
        <v>53</v>
      </c>
      <c r="C46" s="11" t="s">
        <v>279</v>
      </c>
      <c r="D46" s="47"/>
      <c r="E46" s="40"/>
      <c r="F46" s="40"/>
      <c r="G46" s="36">
        <f>SUMIF(F47:F49,"&gt;0")</f>
        <v>0</v>
      </c>
    </row>
    <row r="47" spans="2:7" s="2" customFormat="1" ht="42" customHeight="1">
      <c r="C47" s="13" t="s">
        <v>280</v>
      </c>
      <c r="D47" s="46"/>
      <c r="E47" s="39" t="e">
        <f>((IF(OR(D47="Sí",D47="No"),1,0))*((1/((IF(OR(D47="Sí",D47="No"),1,0)+(IF(OR(D48="Sí",D48="No"),1,0))+(IF(OR(D49="Sí",D49="No"),1,0)))))))</f>
        <v>#DIV/0!</v>
      </c>
      <c r="F47" s="39" t="e" cm="1">
        <f t="array" ref="F47">_xlfn.IFS(D47="Sí",1,D47="No",0,D47="No Aplica",0)*E47</f>
        <v>#N/A</v>
      </c>
      <c r="G47" s="40"/>
    </row>
    <row r="48" spans="2:7" s="2" customFormat="1" ht="42" customHeight="1">
      <c r="B48" s="9"/>
      <c r="C48" s="13" t="s">
        <v>281</v>
      </c>
      <c r="D48" s="46"/>
      <c r="E48" s="39" t="e">
        <f>((IF(OR(D48="Sí",D48="No"),1,0))*((1/((IF(OR(D47="Sí",D47="No"),1,0)+(IF(OR(D48="Sí",D48="No"),1,0))+(IF(OR(D49="Sí",D49="No"),1,0)))))))</f>
        <v>#DIV/0!</v>
      </c>
      <c r="F48" s="39" t="e" cm="1">
        <f t="array" ref="F48">_xlfn.IFS(D48="Sí",1,D48="No",0,D48="No Aplica",0)*E48</f>
        <v>#N/A</v>
      </c>
      <c r="G48" s="40"/>
    </row>
    <row r="49" spans="2:7" s="2" customFormat="1" ht="42" customHeight="1">
      <c r="B49" s="9"/>
      <c r="C49" s="13" t="s">
        <v>282</v>
      </c>
      <c r="D49" s="46"/>
      <c r="E49" s="39" t="e">
        <f>((IF(OR(D49="Sí",D49="No"),1,0))*((1/((IF(OR(D47="Sí",D47="No"),1,0)+(IF(OR(D48="Sí",D48="No"),1,0))+(IF(OR(D49="Sí",D49="No"),1,0)))))))</f>
        <v>#DIV/0!</v>
      </c>
      <c r="F49" s="39" t="e" cm="1">
        <f t="array" ref="F49">_xlfn.IFS(D49="Sí",1,D49="No",0,D49="No Aplica",0)*E49</f>
        <v>#N/A</v>
      </c>
      <c r="G49" s="40"/>
    </row>
    <row r="50" spans="2:7" s="2" customFormat="1" ht="26.1" customHeight="1">
      <c r="B50" s="9">
        <f>B46+1</f>
        <v>54</v>
      </c>
      <c r="C50" s="11" t="s">
        <v>283</v>
      </c>
      <c r="D50" s="47"/>
      <c r="E50" s="40"/>
      <c r="F50" s="40"/>
      <c r="G50" s="36">
        <f>SUMIF(F51:F53,"&gt;0")</f>
        <v>0</v>
      </c>
    </row>
    <row r="51" spans="2:7" s="2" customFormat="1" ht="36.950000000000003" customHeight="1">
      <c r="C51" s="13" t="s">
        <v>284</v>
      </c>
      <c r="D51" s="46"/>
      <c r="E51" s="39" t="e">
        <f>((IF(OR(D51="Sí",D51="No"),1,0))*((1/((IF(OR(D51="Sí",D51="No"),1,0)+(IF(OR(D52="Sí",D52="No"),1,0))+(IF(OR(D53="Sí",D53="No"),1,0)))))))</f>
        <v>#DIV/0!</v>
      </c>
      <c r="F51" s="39" t="e" cm="1">
        <f t="array" ref="F51">_xlfn.IFS(D51="Sí",1,D51="No",0,D51="No Aplica",0)*E51</f>
        <v>#N/A</v>
      </c>
      <c r="G51" s="40"/>
    </row>
    <row r="52" spans="2:7" s="2" customFormat="1" ht="23.1" customHeight="1">
      <c r="B52" s="9"/>
      <c r="C52" s="13" t="s">
        <v>285</v>
      </c>
      <c r="D52" s="46"/>
      <c r="E52" s="39" t="e">
        <f>((IF(OR(D52="Sí",D52="No"),1,0))*((1/((IF(OR(D51="Sí",D51="No"),1,0)+(IF(OR(D52="Sí",D52="No"),1,0))+(IF(OR(D53="Sí",D53="No"),1,0)))))))</f>
        <v>#DIV/0!</v>
      </c>
      <c r="F52" s="39" t="e" cm="1">
        <f t="array" ref="F52">_xlfn.IFS(D52="Sí",1,D52="No",0,D52="No Aplica",0)*E52</f>
        <v>#N/A</v>
      </c>
      <c r="G52" s="40"/>
    </row>
    <row r="53" spans="2:7" ht="36.950000000000003" customHeight="1">
      <c r="C53" s="13" t="s">
        <v>286</v>
      </c>
      <c r="D53" s="46"/>
      <c r="E53" s="39" t="e">
        <f>((IF(OR(D53="Sí",D53="No"),1,0))*((1/((IF(OR(D51="Sí",D51="No"),1,0)+(IF(OR(D52="Sí",D52="No"),1,0))+(IF(OR(D53="Sí",D53="No"),1,0)))))))</f>
        <v>#DIV/0!</v>
      </c>
      <c r="F53" s="39" t="e" cm="1">
        <f t="array" ref="F53">_xlfn.IFS(D53="Sí",1,D53="No",0,D53="No Aplica",0)*E53</f>
        <v>#N/A</v>
      </c>
      <c r="G53" s="39"/>
    </row>
    <row r="54" spans="2:7" ht="42.6" customHeight="1">
      <c r="C54" s="27" t="s">
        <v>287</v>
      </c>
      <c r="D54" s="45"/>
      <c r="E54" s="39"/>
      <c r="F54" s="39"/>
      <c r="G54" s="39"/>
    </row>
    <row r="55" spans="2:7" ht="37.5" customHeight="1">
      <c r="B55" s="14">
        <f>+B50+1</f>
        <v>55</v>
      </c>
      <c r="C55" s="11" t="s">
        <v>288</v>
      </c>
      <c r="D55" s="45"/>
      <c r="E55" s="39"/>
      <c r="F55" s="39"/>
      <c r="G55" s="36">
        <f>SUMIF(F56:F59,"&gt;0")</f>
        <v>0</v>
      </c>
    </row>
    <row r="56" spans="2:7" s="2" customFormat="1" ht="33.6" customHeight="1">
      <c r="B56" s="9"/>
      <c r="C56" s="13" t="s">
        <v>289</v>
      </c>
      <c r="D56" s="46"/>
      <c r="E56" s="39" t="e">
        <f>((IF(OR(D56="Sí",D56="No"),1,0))*((1/((IF(OR(D56="Sí",D56="No"),1,0)+(IF(OR(D57="Sí",D57="No"),1,0)+(IF(OR(D58="Sí",D58="No"),1,0)+(IF(OR(D59="Sí",D59="No"),1,0)))))))))</f>
        <v>#DIV/0!</v>
      </c>
      <c r="F56" s="39" t="e" cm="1">
        <f t="array" ref="F56">_xlfn.IFS(D56="Sí",1,D56="No",0,D56="No Aplica",0)*E56</f>
        <v>#N/A</v>
      </c>
      <c r="G56" s="40"/>
    </row>
    <row r="57" spans="2:7" ht="33.6" customHeight="1">
      <c r="C57" s="13" t="s">
        <v>290</v>
      </c>
      <c r="D57" s="46"/>
      <c r="E57" s="40" t="e">
        <f>((IF(OR(D57="Sí",D57="No"),1,0))*((1/((IF(OR(D56="Sí",D56="No"),1,0)+(IF(OR(D57="Sí",D57="No"),1,0)+(IF(OR(D58="Sí",D58="No"),1,0)+(IF(OR(D59="Sí",D59="No"),1,0)))))))))</f>
        <v>#DIV/0!</v>
      </c>
      <c r="F57" s="39" t="e" cm="1">
        <f t="array" ref="F57">_xlfn.IFS(D57="Sí",1,D57="No",0,D57="No Aplica",0)*E57</f>
        <v>#N/A</v>
      </c>
      <c r="G57" s="39"/>
    </row>
    <row r="58" spans="2:7" ht="33.6" customHeight="1">
      <c r="C58" s="13" t="s">
        <v>291</v>
      </c>
      <c r="D58" s="46"/>
      <c r="E58" s="40" t="e">
        <f>((IF(OR(D58="Sí",D58="No"),1,0))*((1/((IF(OR(D56="Sí",D56="No"),1,0)+(IF(OR(D57="Sí",D57="No"),1,0)+(IF(OR(D58="Sí",D58="No"),1,0)+(IF(OR(D59="Sí",D59="No"),1,0)))))))))</f>
        <v>#DIV/0!</v>
      </c>
      <c r="F58" s="39" t="e" cm="1">
        <f t="array" ref="F58">_xlfn.IFS(D58="Sí",1,D58="No",0,D58="No Aplica",0)*E58</f>
        <v>#N/A</v>
      </c>
      <c r="G58" s="39"/>
    </row>
    <row r="59" spans="2:7" ht="33.6" customHeight="1">
      <c r="C59" s="13" t="s">
        <v>292</v>
      </c>
      <c r="D59" s="46"/>
      <c r="E59" s="40" t="e">
        <f>((IF(OR(D59="Sí",D59="No"),1,0))*((1/((IF(OR(D56="Sí",D56="No"),1,0)+(IF(OR(D57="Sí",D57="No"),1,0)+(IF(OR(D58="Sí",D58="No"),1,0)+(IF(OR(D59="Sí",D59="No"),1,0)))))))))</f>
        <v>#DIV/0!</v>
      </c>
      <c r="F59" s="39" t="e" cm="1">
        <f t="array" ref="F59">_xlfn.IFS(D59="Sí",1,D59="No",0,D59="No Aplica",0)*E59</f>
        <v>#N/A</v>
      </c>
      <c r="G59" s="39"/>
    </row>
    <row r="60" spans="2:7" ht="39.950000000000003" customHeight="1">
      <c r="C60" s="15" t="s">
        <v>293</v>
      </c>
      <c r="D60" s="48"/>
      <c r="E60" s="41"/>
      <c r="F60" s="41"/>
      <c r="G60" s="36">
        <f>AVERAGE(G62:G84)</f>
        <v>0</v>
      </c>
    </row>
    <row r="61" spans="2:7" ht="30" customHeight="1">
      <c r="C61" s="16" t="s">
        <v>294</v>
      </c>
      <c r="D61" s="45"/>
      <c r="E61" s="39"/>
      <c r="F61" s="39"/>
      <c r="G61" s="39"/>
    </row>
    <row r="62" spans="2:7" ht="38.1" customHeight="1">
      <c r="B62" s="9">
        <f>+B55+1</f>
        <v>56</v>
      </c>
      <c r="C62" s="12" t="s">
        <v>295</v>
      </c>
      <c r="D62" s="45"/>
      <c r="E62" s="39"/>
      <c r="F62" s="39"/>
      <c r="G62" s="36">
        <f>SUMIF(F63:F67,"&gt;0")</f>
        <v>0</v>
      </c>
    </row>
    <row r="63" spans="2:7" ht="30" customHeight="1">
      <c r="C63" s="13" t="s">
        <v>296</v>
      </c>
      <c r="D63" s="46"/>
      <c r="E63" s="39" t="e">
        <f>((IF(OR(D63="Sí",D63="No"),1,0))*((1/((IF(OR(D$63="Sí",D$63="No"),1,0)+(IF(OR(D$64="Sí",D$64="No"),1,0))+(IF(OR(D$65="Sí",D$65="No"),1,0))+(IF(OR(D$66="Sí",D$66="No"),1,0))+(IF(OR(D$67="Sí",D$67="No"),1,0)))))))</f>
        <v>#DIV/0!</v>
      </c>
      <c r="F63" s="42" t="e" cm="1">
        <f t="array" ref="F63">_xlfn.IFS(D63="Sí",1,D63="No",0,D63="No Aplica",0)*E63</f>
        <v>#N/A</v>
      </c>
      <c r="G63" s="39"/>
    </row>
    <row r="64" spans="2:7" ht="30" customHeight="1">
      <c r="C64" s="13" t="s">
        <v>297</v>
      </c>
      <c r="D64" s="46"/>
      <c r="E64" s="39" t="e">
        <f>((IF(OR(D64="Sí",D64="No"),1,0))*((1/((IF(OR(D$28="Sí",D$28="No"),1,0)+(IF(OR(D$29="Sí",D$29="No"),1,0))+(IF(OR(D$30="Sí",D$30="No"),1,0))+(IF(OR(D$31="Sí",D$31="No"),1,0))+(IF(OR(D$32="Sí",D$32="No"),1,0)))))))</f>
        <v>#DIV/0!</v>
      </c>
      <c r="F64" s="42" t="e" cm="1">
        <f t="array" ref="F64">_xlfn.IFS(D64="Sí",1,D64="No",0,D64="No Aplica",0)*E64</f>
        <v>#N/A</v>
      </c>
      <c r="G64" s="39"/>
    </row>
    <row r="65" spans="2:7" ht="30" customHeight="1">
      <c r="C65" s="13" t="s">
        <v>298</v>
      </c>
      <c r="D65" s="46"/>
      <c r="E65" s="39" t="e">
        <f t="shared" ref="E65:E67" si="2">((IF(OR(D65="Sí",D65="No"),1,0))*((1/((IF(OR(D$28="Sí",D$28="No"),1,0)+(IF(OR(D$29="Sí",D$29="No"),1,0))+(IF(OR(D$30="Sí",D$30="No"),1,0))+(IF(OR(D$31="Sí",D$31="No"),1,0))+(IF(OR(D$32="Sí",D$32="No"),1,0)))))))</f>
        <v>#DIV/0!</v>
      </c>
      <c r="F65" s="42" t="e" cm="1">
        <f t="array" ref="F65">_xlfn.IFS(D65="Sí",1,D65="No",0,D65="No Aplica",0)*E65</f>
        <v>#N/A</v>
      </c>
      <c r="G65" s="39"/>
    </row>
    <row r="66" spans="2:7" ht="30" customHeight="1">
      <c r="C66" s="13" t="s">
        <v>299</v>
      </c>
      <c r="D66" s="46"/>
      <c r="E66" s="39" t="e">
        <f t="shared" si="2"/>
        <v>#DIV/0!</v>
      </c>
      <c r="F66" s="42" t="e" cm="1">
        <f t="array" ref="F66">_xlfn.IFS(D66="Sí",1,D66="No",0,D66="No Aplica",0)*E66</f>
        <v>#N/A</v>
      </c>
      <c r="G66" s="39"/>
    </row>
    <row r="67" spans="2:7" ht="30" customHeight="1">
      <c r="C67" s="13" t="s">
        <v>300</v>
      </c>
      <c r="D67" s="46"/>
      <c r="E67" s="39" t="e">
        <f t="shared" si="2"/>
        <v>#DIV/0!</v>
      </c>
      <c r="F67" s="42" t="e" cm="1">
        <f t="array" ref="F67">_xlfn.IFS(D67="Sí",1,D67="No",0,D67="No Aplica",0)*E67</f>
        <v>#N/A</v>
      </c>
      <c r="G67" s="39"/>
    </row>
    <row r="68" spans="2:7" ht="30" customHeight="1">
      <c r="B68" s="9">
        <f>+B62+1</f>
        <v>57</v>
      </c>
      <c r="C68" s="11" t="s">
        <v>301</v>
      </c>
      <c r="D68" s="45"/>
      <c r="E68" s="39"/>
      <c r="F68" s="39"/>
      <c r="G68" s="36">
        <f>SUMIF(F69:F71,"&gt;0")</f>
        <v>0</v>
      </c>
    </row>
    <row r="69" spans="2:7" ht="27.95" customHeight="1">
      <c r="C69" s="13" t="s">
        <v>302</v>
      </c>
      <c r="D69" s="46"/>
      <c r="E69" s="39" t="e">
        <f>((IF(OR(D69="Sí",D69="No"),1,0))*((1/((IF(OR(D69="Sí",D69="No"),1,0)+(IF(OR(D70="Sí",D70="No"),1,0))+(IF(OR(D71="Sí",D71="No"),1,0)))))))</f>
        <v>#DIV/0!</v>
      </c>
      <c r="F69" s="39" t="e" cm="1">
        <f t="array" ref="F69">_xlfn.IFS(D69="Sí",1,D69="No",0,D69="No Aplica",0)*E69</f>
        <v>#N/A</v>
      </c>
      <c r="G69" s="39"/>
    </row>
    <row r="70" spans="2:7" ht="29.1">
      <c r="C70" s="13" t="s">
        <v>303</v>
      </c>
      <c r="D70" s="46"/>
      <c r="E70" s="39" t="e">
        <f>((IF(OR(D70="Sí",D70="No"),1,0))*((1/((IF(OR(D69="Sí",D69="No"),1,0)+(IF(OR(D70="Sí",D70="No"),1,0))+(IF(OR(D71="Sí",D71="No"),1,0)))))))</f>
        <v>#DIV/0!</v>
      </c>
      <c r="F70" s="39" t="e" cm="1">
        <f t="array" ref="F70">_xlfn.IFS(D70="Sí",1,D70="No",0,D70="No Aplica",0)*E70</f>
        <v>#N/A</v>
      </c>
      <c r="G70" s="39"/>
    </row>
    <row r="71" spans="2:7" ht="34.5" customHeight="1">
      <c r="C71" s="13" t="s">
        <v>304</v>
      </c>
      <c r="D71" s="46"/>
      <c r="E71" s="39" t="e">
        <f>((IF(OR(D71="Sí",D71="No"),1,0))*((1/((IF(OR(D69="Sí",D69="No"),1,0)+(IF(OR(D70="Sí",D70="No"),1,0))+(IF(OR(D71="Sí",D71="No"),1,0)))))))</f>
        <v>#DIV/0!</v>
      </c>
      <c r="F71" s="39" t="e" cm="1">
        <f t="array" ref="F71">_xlfn.IFS(D71="Sí",1,D71="No",0,D71="No Aplica",0)*E71</f>
        <v>#N/A</v>
      </c>
      <c r="G71" s="39"/>
    </row>
    <row r="72" spans="2:7" ht="34.5" customHeight="1">
      <c r="B72" s="9">
        <f>+B68+1</f>
        <v>58</v>
      </c>
      <c r="C72" s="28" t="s">
        <v>305</v>
      </c>
      <c r="D72" s="45"/>
      <c r="E72" s="39"/>
      <c r="F72" s="39"/>
      <c r="G72" s="36">
        <f>SUMIF(F73:F76,"&gt;0")</f>
        <v>0</v>
      </c>
    </row>
    <row r="73" spans="2:7" ht="27" customHeight="1">
      <c r="C73" s="13" t="s">
        <v>306</v>
      </c>
      <c r="D73" s="46"/>
      <c r="E73" s="39" t="e">
        <f>((IF(OR(D73="Sí",D73="No"),1,0))*((1/((IF(OR(D73="Sí",D73="No"),1,0)+(IF(OR(D74="Sí",D74="No"),1,0)+(IF(OR(D75="Sí",D75="No"),1,0)+(IF(OR(D76="Sí",D76="No"),1,0)))))))))</f>
        <v>#DIV/0!</v>
      </c>
      <c r="F73" s="39" t="e" cm="1">
        <f t="array" ref="F73">_xlfn.IFS(D73="Sí",1,D73="No",0,D73="No Aplica",0)*E73</f>
        <v>#N/A</v>
      </c>
      <c r="G73" s="39"/>
    </row>
    <row r="74" spans="2:7" ht="27" customHeight="1">
      <c r="C74" s="13" t="s">
        <v>307</v>
      </c>
      <c r="D74" s="46"/>
      <c r="E74" s="40" t="e">
        <f>((IF(OR(D74="Sí",D74="No"),1,0))*((1/((IF(OR(D73="Sí",D73="No"),1,0)+(IF(OR(D74="Sí",D74="No"),1,0)+(IF(OR(D75="Sí",D75="No"),1,0)+(IF(OR(D76="Sí",D76="No"),1,0)))))))))</f>
        <v>#DIV/0!</v>
      </c>
      <c r="F74" s="39" t="e" cm="1">
        <f t="array" ref="F74">_xlfn.IFS(D74="Sí",1,D74="No",0,D74="No Aplica",0)*E74</f>
        <v>#N/A</v>
      </c>
      <c r="G74" s="39"/>
    </row>
    <row r="75" spans="2:7" ht="27" customHeight="1">
      <c r="C75" s="13" t="s">
        <v>308</v>
      </c>
      <c r="D75" s="46"/>
      <c r="E75" s="40" t="e">
        <f>((IF(OR(D75="Sí",D75="No"),1,0))*((1/((IF(OR(D73="Sí",D73="No"),1,0)+(IF(OR(D74="Sí",D74="No"),1,0)+(IF(OR(D75="Sí",D75="No"),1,0)+(IF(OR(D76="Sí",D76="No"),1,0)))))))))</f>
        <v>#DIV/0!</v>
      </c>
      <c r="F75" s="39" t="e" cm="1">
        <f t="array" ref="F75">_xlfn.IFS(D75="Sí",1,D75="No",0,D75="No Aplica",0)*E75</f>
        <v>#N/A</v>
      </c>
      <c r="G75" s="39"/>
    </row>
    <row r="76" spans="2:7" ht="27" customHeight="1">
      <c r="C76" s="13" t="s">
        <v>309</v>
      </c>
      <c r="D76" s="46"/>
      <c r="E76" s="40" t="e">
        <f>((IF(OR(D76="Sí",D76="No"),1,0))*((1/((IF(OR(D73="Sí",D73="No"),1,0)+(IF(OR(D74="Sí",D74="No"),1,0)+(IF(OR(D75="Sí",D75="No"),1,0)+(IF(OR(D76="Sí",D76="No"),1,0)))))))))</f>
        <v>#DIV/0!</v>
      </c>
      <c r="F76" s="39" t="e" cm="1">
        <f t="array" ref="F76">_xlfn.IFS(D76="Sí",1,D76="No",0,D76="No Aplica",0)*E76</f>
        <v>#N/A</v>
      </c>
      <c r="G76" s="39"/>
    </row>
    <row r="77" spans="2:7" ht="36" customHeight="1">
      <c r="B77" s="9">
        <f>+B72+1</f>
        <v>59</v>
      </c>
      <c r="C77" s="12" t="s">
        <v>310</v>
      </c>
      <c r="D77" s="45"/>
      <c r="E77" s="39"/>
      <c r="F77" s="39"/>
      <c r="G77" s="36">
        <f>SUMIF(F78:F80,"&gt;0")</f>
        <v>0</v>
      </c>
    </row>
    <row r="78" spans="2:7" ht="36" customHeight="1">
      <c r="C78" s="13" t="s">
        <v>311</v>
      </c>
      <c r="D78" s="46"/>
      <c r="E78" s="39" t="e">
        <f>((IF(OR(D78="Sí",D78="No"),1,0))*((1/((IF(OR(D78="Sí",D78="No"),1,0)+(IF(OR(D79="Sí",D79="No"),1,0))+(IF(OR(D80="Sí",D80="No"),1,0)))))))</f>
        <v>#DIV/0!</v>
      </c>
      <c r="F78" s="39" t="e" cm="1">
        <f t="array" ref="F78">_xlfn.IFS(D78="Sí",1,D78="No",0,D78="No Aplica",0)*E78</f>
        <v>#N/A</v>
      </c>
      <c r="G78" s="39"/>
    </row>
    <row r="79" spans="2:7" ht="36" customHeight="1">
      <c r="C79" s="13" t="s">
        <v>312</v>
      </c>
      <c r="D79" s="46"/>
      <c r="E79" s="39" t="e">
        <f>((IF(OR(D79="Sí",D79="No"),1,0))*((1/((IF(OR(D78="Sí",D78="No"),1,0)+(IF(OR(D79="Sí",D79="No"),1,0))+(IF(OR(D80="Sí",D80="No"),1,0)))))))</f>
        <v>#DIV/0!</v>
      </c>
      <c r="F79" s="39" t="e" cm="1">
        <f t="array" ref="F79">_xlfn.IFS(D79="Sí",1,D79="No",0,D79="No Aplica",0)*E79</f>
        <v>#N/A</v>
      </c>
      <c r="G79" s="39"/>
    </row>
    <row r="80" spans="2:7" ht="36" customHeight="1">
      <c r="C80" s="13" t="s">
        <v>313</v>
      </c>
      <c r="D80" s="46"/>
      <c r="E80" s="39" t="e">
        <f>((IF(OR(D80="Sí",D80="No"),1,0))*((1/((IF(OR(D78="Sí",D78="No"),1,0)+(IF(OR(D79="Sí",D79="No"),1,0))+(IF(OR(D80="Sí",D80="No"),1,0)))))))</f>
        <v>#DIV/0!</v>
      </c>
      <c r="F80" s="39" t="e" cm="1">
        <f t="array" ref="F80">_xlfn.IFS(D80="Sí",1,D80="No",0,D80="No Aplica",0)*E80</f>
        <v>#N/A</v>
      </c>
      <c r="G80" s="39"/>
    </row>
    <row r="81" spans="2:7" ht="22.5" customHeight="1">
      <c r="B81" s="9">
        <f>+B77+1</f>
        <v>60</v>
      </c>
      <c r="C81" s="11" t="s">
        <v>314</v>
      </c>
      <c r="D81" s="45"/>
      <c r="E81" s="39"/>
      <c r="F81" s="39"/>
      <c r="G81" s="36">
        <f>SUMIF(F82:F84,"&gt;0")</f>
        <v>0</v>
      </c>
    </row>
    <row r="82" spans="2:7" ht="22.5" customHeight="1">
      <c r="C82" s="13" t="s">
        <v>315</v>
      </c>
      <c r="D82" s="46"/>
      <c r="E82" s="39" t="e">
        <f>((IF(OR(D82="Sí",D82="No"),1,0))*((1/((IF(OR(D82="Sí",D82="No"),1,0)+(IF(OR(D83="Sí",D83="No"),1,0))+(IF(OR(D84="Sí",D84="No"),1,0)))))))</f>
        <v>#DIV/0!</v>
      </c>
      <c r="F82" s="39" t="e" cm="1">
        <f t="array" ref="F82">_xlfn.IFS(D82="Sí",1,D82="No",0,D82="No Aplica",0)*E82</f>
        <v>#N/A</v>
      </c>
      <c r="G82" s="39"/>
    </row>
    <row r="83" spans="2:7" ht="22.5" customHeight="1">
      <c r="C83" s="13" t="s">
        <v>316</v>
      </c>
      <c r="D83" s="46"/>
      <c r="E83" s="39" t="e">
        <f>((IF(OR(D83="Sí",D83="No"),1,0))*((1/((IF(OR(D82="Sí",D82="No"),1,0)+(IF(OR(D83="Sí",D83="No"),1,0))+(IF(OR(D84="Sí",D84="No"),1,0)))))))</f>
        <v>#DIV/0!</v>
      </c>
      <c r="F83" s="39" t="e" cm="1">
        <f t="array" ref="F83">_xlfn.IFS(D83="Sí",1,D83="No",0,D83="No Aplica",0)*E83</f>
        <v>#N/A</v>
      </c>
      <c r="G83" s="39"/>
    </row>
    <row r="84" spans="2:7" ht="30" customHeight="1">
      <c r="C84" s="13" t="s">
        <v>317</v>
      </c>
      <c r="D84" s="46"/>
      <c r="E84" s="39" t="e">
        <f>((IF(OR(D84="Sí",D84="No"),1,0))*((1/((IF(OR(D82="Sí",D82="No"),1,0)+(IF(OR(D83="Sí",D83="No"),1,0))+(IF(OR(D84="Sí",D84="No"),1,0)))))))</f>
        <v>#DIV/0!</v>
      </c>
      <c r="F84" s="39" t="e" cm="1">
        <f t="array" ref="F84">_xlfn.IFS(D84="Sí",1,D84="No",0,D84="No Aplica",0)*E84</f>
        <v>#N/A</v>
      </c>
      <c r="G84" s="39"/>
    </row>
    <row r="85" spans="2:7" ht="22.5" customHeight="1">
      <c r="C85" s="25"/>
    </row>
    <row r="86" spans="2:7" ht="39" customHeight="1">
      <c r="C86" s="24"/>
    </row>
    <row r="87" spans="2:7" ht="35.1" customHeight="1">
      <c r="C87" s="24"/>
    </row>
    <row r="88" spans="2:7" ht="22.5" customHeight="1">
      <c r="C88" s="24"/>
    </row>
    <row r="89" spans="2:7" ht="21" customHeight="1">
      <c r="C89" s="25"/>
    </row>
    <row r="90" spans="2:7" ht="17.45" customHeight="1">
      <c r="C90" s="24"/>
    </row>
    <row r="91" spans="2:7" ht="17.45" customHeight="1">
      <c r="C91" s="24"/>
    </row>
    <row r="92" spans="2:7" ht="17.45" customHeight="1">
      <c r="C92" s="24"/>
    </row>
    <row r="93" spans="2:7" ht="17.45" customHeight="1">
      <c r="C93" s="24"/>
    </row>
    <row r="94" spans="2:7" ht="17.45" customHeight="1">
      <c r="C94" s="24"/>
    </row>
    <row r="95" spans="2:7" ht="33.6" customHeight="1">
      <c r="C95" s="24"/>
    </row>
    <row r="96" spans="2:7" ht="27.6" customHeight="1">
      <c r="B96" s="1"/>
    </row>
    <row r="97" ht="27.6" customHeight="1"/>
    <row r="98" ht="27.6" customHeight="1"/>
  </sheetData>
  <sheetProtection algorithmName="SHA-512" hashValue="Kts7eGzUwa5udjw9OzEscRXSl/LhOZ1f87cVs9lZZeqYCiKPXjg4rIebs35ZaDQWsKb/UkzsLbN98movBjS46w==" saltValue="3LyGgdnbAcAxx3ZvhD6CfQ==" spinCount="100000" sheet="1" selectLockedCells="1"/>
  <mergeCells count="2">
    <mergeCell ref="C3:G3"/>
    <mergeCell ref="C4:G4"/>
  </mergeCells>
  <conditionalFormatting sqref="G6">
    <cfRule type="cellIs" dxfId="120" priority="52" operator="lessThanOrEqual">
      <formula>0.4</formula>
    </cfRule>
    <cfRule type="cellIs" dxfId="119" priority="53" operator="between">
      <formula>0.41</formula>
      <formula>0.8</formula>
    </cfRule>
    <cfRule type="cellIs" dxfId="118" priority="54" operator="greaterThanOrEqual">
      <formula>0.81</formula>
    </cfRule>
  </conditionalFormatting>
  <conditionalFormatting sqref="G8">
    <cfRule type="cellIs" dxfId="117" priority="49" operator="lessThanOrEqual">
      <formula>0.4</formula>
    </cfRule>
    <cfRule type="cellIs" dxfId="116" priority="50" operator="between">
      <formula>0.41</formula>
      <formula>0.8</formula>
    </cfRule>
    <cfRule type="cellIs" dxfId="115" priority="51" operator="greaterThanOrEqual">
      <formula>0.81</formula>
    </cfRule>
  </conditionalFormatting>
  <conditionalFormatting sqref="G12">
    <cfRule type="cellIs" dxfId="114" priority="46" operator="lessThanOrEqual">
      <formula>0.4</formula>
    </cfRule>
    <cfRule type="cellIs" dxfId="113" priority="47" operator="between">
      <formula>0.41</formula>
      <formula>0.8</formula>
    </cfRule>
    <cfRule type="cellIs" dxfId="112" priority="48" operator="greaterThanOrEqual">
      <formula>0.81</formula>
    </cfRule>
  </conditionalFormatting>
  <conditionalFormatting sqref="G16">
    <cfRule type="cellIs" dxfId="111" priority="43" operator="lessThanOrEqual">
      <formula>0.4</formula>
    </cfRule>
    <cfRule type="cellIs" dxfId="110" priority="44" operator="between">
      <formula>0.41</formula>
      <formula>0.8</formula>
    </cfRule>
    <cfRule type="cellIs" dxfId="109" priority="45" operator="greaterThanOrEqual">
      <formula>0.81</formula>
    </cfRule>
  </conditionalFormatting>
  <conditionalFormatting sqref="G20">
    <cfRule type="cellIs" dxfId="108" priority="40" operator="lessThanOrEqual">
      <formula>0.4</formula>
    </cfRule>
    <cfRule type="cellIs" dxfId="107" priority="41" operator="between">
      <formula>0.41</formula>
      <formula>0.8</formula>
    </cfRule>
    <cfRule type="cellIs" dxfId="106" priority="42" operator="greaterThanOrEqual">
      <formula>0.81</formula>
    </cfRule>
  </conditionalFormatting>
  <conditionalFormatting sqref="G27">
    <cfRule type="cellIs" dxfId="105" priority="37" operator="lessThanOrEqual">
      <formula>0.4</formula>
    </cfRule>
    <cfRule type="cellIs" dxfId="104" priority="38" operator="between">
      <formula>0.41</formula>
      <formula>0.8</formula>
    </cfRule>
    <cfRule type="cellIs" dxfId="103" priority="39" operator="greaterThanOrEqual">
      <formula>0.81</formula>
    </cfRule>
  </conditionalFormatting>
  <conditionalFormatting sqref="G33">
    <cfRule type="cellIs" dxfId="102" priority="34" operator="lessThanOrEqual">
      <formula>0.4</formula>
    </cfRule>
    <cfRule type="cellIs" dxfId="101" priority="35" operator="between">
      <formula>0.41</formula>
      <formula>0.8</formula>
    </cfRule>
    <cfRule type="cellIs" dxfId="100" priority="36" operator="greaterThanOrEqual">
      <formula>0.81</formula>
    </cfRule>
  </conditionalFormatting>
  <conditionalFormatting sqref="G39">
    <cfRule type="cellIs" dxfId="99" priority="31" operator="lessThanOrEqual">
      <formula>0.4</formula>
    </cfRule>
    <cfRule type="cellIs" dxfId="98" priority="32" operator="between">
      <formula>0.41</formula>
      <formula>0.8</formula>
    </cfRule>
    <cfRule type="cellIs" dxfId="97" priority="33" operator="greaterThanOrEqual">
      <formula>0.81</formula>
    </cfRule>
  </conditionalFormatting>
  <conditionalFormatting sqref="G41">
    <cfRule type="cellIs" dxfId="96" priority="28" operator="lessThanOrEqual">
      <formula>0.4</formula>
    </cfRule>
    <cfRule type="cellIs" dxfId="95" priority="29" operator="between">
      <formula>0.41</formula>
      <formula>0.8</formula>
    </cfRule>
    <cfRule type="cellIs" dxfId="94" priority="30" operator="greaterThanOrEqual">
      <formula>0.81</formula>
    </cfRule>
  </conditionalFormatting>
  <conditionalFormatting sqref="G46">
    <cfRule type="cellIs" dxfId="93" priority="25" operator="lessThanOrEqual">
      <formula>0.4</formula>
    </cfRule>
    <cfRule type="cellIs" dxfId="92" priority="26" operator="between">
      <formula>0.41</formula>
      <formula>0.8</formula>
    </cfRule>
    <cfRule type="cellIs" dxfId="91" priority="27" operator="greaterThanOrEqual">
      <formula>0.81</formula>
    </cfRule>
  </conditionalFormatting>
  <conditionalFormatting sqref="G50">
    <cfRule type="cellIs" dxfId="90" priority="22" operator="lessThanOrEqual">
      <formula>0.4</formula>
    </cfRule>
    <cfRule type="cellIs" dxfId="89" priority="23" operator="between">
      <formula>0.41</formula>
      <formula>0.8</formula>
    </cfRule>
    <cfRule type="cellIs" dxfId="88" priority="24" operator="greaterThanOrEqual">
      <formula>0.81</formula>
    </cfRule>
  </conditionalFormatting>
  <conditionalFormatting sqref="G55">
    <cfRule type="cellIs" dxfId="87" priority="19" operator="lessThanOrEqual">
      <formula>0.4</formula>
    </cfRule>
    <cfRule type="cellIs" dxfId="86" priority="20" operator="between">
      <formula>0.41</formula>
      <formula>0.8</formula>
    </cfRule>
    <cfRule type="cellIs" dxfId="85" priority="21" operator="greaterThanOrEqual">
      <formula>0.81</formula>
    </cfRule>
  </conditionalFormatting>
  <conditionalFormatting sqref="G60">
    <cfRule type="cellIs" dxfId="84" priority="16" operator="lessThanOrEqual">
      <formula>0.4</formula>
    </cfRule>
    <cfRule type="cellIs" dxfId="83" priority="17" operator="between">
      <formula>0.41</formula>
      <formula>0.8</formula>
    </cfRule>
    <cfRule type="cellIs" dxfId="82" priority="18" operator="greaterThanOrEqual">
      <formula>0.81</formula>
    </cfRule>
  </conditionalFormatting>
  <conditionalFormatting sqref="G62">
    <cfRule type="cellIs" dxfId="81" priority="13" operator="lessThanOrEqual">
      <formula>0.4</formula>
    </cfRule>
    <cfRule type="cellIs" dxfId="80" priority="14" operator="between">
      <formula>0.41</formula>
      <formula>0.8</formula>
    </cfRule>
    <cfRule type="cellIs" dxfId="79" priority="15" operator="greaterThanOrEqual">
      <formula>0.81</formula>
    </cfRule>
  </conditionalFormatting>
  <conditionalFormatting sqref="G68">
    <cfRule type="cellIs" dxfId="78" priority="10" operator="lessThanOrEqual">
      <formula>0.4</formula>
    </cfRule>
    <cfRule type="cellIs" dxfId="77" priority="11" operator="between">
      <formula>0.41</formula>
      <formula>0.8</formula>
    </cfRule>
    <cfRule type="cellIs" dxfId="76" priority="12" operator="greaterThanOrEqual">
      <formula>0.81</formula>
    </cfRule>
  </conditionalFormatting>
  <conditionalFormatting sqref="G72">
    <cfRule type="cellIs" dxfId="75" priority="7" operator="lessThanOrEqual">
      <formula>0.4</formula>
    </cfRule>
    <cfRule type="cellIs" dxfId="74" priority="8" operator="between">
      <formula>0.41</formula>
      <formula>0.8</formula>
    </cfRule>
    <cfRule type="cellIs" dxfId="73" priority="9" operator="greaterThanOrEqual">
      <formula>0.81</formula>
    </cfRule>
  </conditionalFormatting>
  <conditionalFormatting sqref="G77">
    <cfRule type="cellIs" dxfId="72" priority="4" operator="lessThanOrEqual">
      <formula>0.4</formula>
    </cfRule>
    <cfRule type="cellIs" dxfId="71" priority="5" operator="between">
      <formula>0.41</formula>
      <formula>0.8</formula>
    </cfRule>
    <cfRule type="cellIs" dxfId="70" priority="6" operator="greaterThanOrEqual">
      <formula>0.81</formula>
    </cfRule>
  </conditionalFormatting>
  <conditionalFormatting sqref="G81">
    <cfRule type="cellIs" dxfId="69" priority="1" operator="lessThanOrEqual">
      <formula>0.4</formula>
    </cfRule>
    <cfRule type="cellIs" dxfId="68" priority="2" operator="between">
      <formula>0.41</formula>
      <formula>0.8</formula>
    </cfRule>
    <cfRule type="cellIs" dxfId="67"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133322-685A-4559-BAA4-AA41C7337643}">
          <x14:formula1>
            <xm:f>Listas!$A$2:$A$3</xm:f>
          </x14:formula1>
          <xm:sqref>D56:D59 D34:D38 D21:D26 D51:D53 D69:D71 D42:D45 D47:D49 D9:D11 D13:D15 D17:D19 D28:D32 D63:D67 D73:D76 D78:D80 D82:D84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460-3E6E-4595-B6F8-4D2FCA559ADF}">
  <dimension ref="B1:G76"/>
  <sheetViews>
    <sheetView zoomScaleNormal="100" workbookViewId="0">
      <selection activeCell="D6" sqref="D6"/>
    </sheetView>
  </sheetViews>
  <sheetFormatPr defaultColWidth="8.7109375" defaultRowHeight="14.45"/>
  <cols>
    <col min="1" max="1" width="9.42578125" style="1" customWidth="1"/>
    <col min="2" max="2" width="8.42578125" style="9" customWidth="1"/>
    <col min="3" max="3" width="109.5703125" style="1" customWidth="1"/>
    <col min="4" max="4" width="13.7109375" style="1" customWidth="1"/>
    <col min="5" max="6" width="13.7109375" style="1" hidden="1" customWidth="1"/>
    <col min="7" max="7" width="13.7109375" style="1" customWidth="1"/>
    <col min="8" max="16384" width="8.7109375" style="1"/>
  </cols>
  <sheetData>
    <row r="1" spans="2:7" ht="59.1" customHeight="1"/>
    <row r="2" spans="2:7" s="4" customFormat="1" ht="21">
      <c r="B2" s="10"/>
      <c r="C2" s="29" t="s">
        <v>318</v>
      </c>
      <c r="D2" s="3"/>
      <c r="E2" s="3"/>
      <c r="F2" s="3"/>
      <c r="G2" s="3"/>
    </row>
    <row r="3" spans="2:7" ht="108" customHeight="1">
      <c r="C3" s="97" t="s">
        <v>319</v>
      </c>
      <c r="D3" s="97"/>
      <c r="E3" s="97"/>
      <c r="F3" s="97"/>
      <c r="G3" s="97"/>
    </row>
    <row r="4" spans="2:7" ht="255.6" customHeight="1">
      <c r="C4" s="98" t="s">
        <v>320</v>
      </c>
      <c r="D4" s="99"/>
      <c r="E4" s="99"/>
      <c r="F4" s="99"/>
      <c r="G4" s="99"/>
    </row>
    <row r="5" spans="2:7" ht="44.45" customHeight="1">
      <c r="C5" s="5" t="s">
        <v>33</v>
      </c>
      <c r="D5" s="5" t="s">
        <v>34</v>
      </c>
      <c r="E5" s="5" t="s">
        <v>35</v>
      </c>
      <c r="F5" s="5" t="s">
        <v>36</v>
      </c>
      <c r="G5" s="5" t="s">
        <v>37</v>
      </c>
    </row>
    <row r="6" spans="2:7" ht="33" customHeight="1">
      <c r="C6" s="6" t="s">
        <v>321</v>
      </c>
      <c r="D6" s="43"/>
      <c r="E6" s="35"/>
      <c r="F6" s="35"/>
      <c r="G6" s="36">
        <f>AVERAGE(G11:G20)</f>
        <v>0</v>
      </c>
    </row>
    <row r="7" spans="2:7" ht="48" customHeight="1">
      <c r="C7" s="26" t="s">
        <v>322</v>
      </c>
      <c r="D7" s="45"/>
      <c r="E7" s="39"/>
      <c r="F7" s="39"/>
      <c r="G7" s="39"/>
    </row>
    <row r="8" spans="2:7" ht="38.450000000000003" customHeight="1">
      <c r="B8" s="9">
        <v>61</v>
      </c>
      <c r="C8" s="12" t="s">
        <v>323</v>
      </c>
      <c r="D8" s="45"/>
      <c r="E8" s="39"/>
      <c r="F8" s="39"/>
      <c r="G8" s="36">
        <f>SUMIF(F9:F10,"&gt;0")</f>
        <v>0</v>
      </c>
    </row>
    <row r="9" spans="2:7" ht="18.95" customHeight="1">
      <c r="C9" s="13" t="s">
        <v>324</v>
      </c>
      <c r="D9" s="46"/>
      <c r="E9" s="39" t="e">
        <f>((IF(OR(D9="Sí",D9="No"),1,0))*((1/((IF(OR(D9="Sí",D9="No"),1,0)+(IF(OR(D10="Sí",D10="No"),1,0)))))))</f>
        <v>#DIV/0!</v>
      </c>
      <c r="F9" s="39" t="e" cm="1">
        <f t="array" ref="F9">_xlfn.IFS(D9="Sí",1,D9="No",0,D9="No Aplica",0)*E9</f>
        <v>#N/A</v>
      </c>
      <c r="G9" s="39"/>
    </row>
    <row r="10" spans="2:7" ht="18.95" customHeight="1">
      <c r="C10" s="13" t="s">
        <v>325</v>
      </c>
      <c r="D10" s="46"/>
      <c r="E10" s="39" t="e">
        <f>((IF(OR(D10="Sí",D10="No"),1,0))*((1/((IF(OR(D9="Sí",D9="No"),1,0)+(IF(OR(D10="Sí",D10="No"),1,0)))))))</f>
        <v>#DIV/0!</v>
      </c>
      <c r="F10" s="39" t="e" cm="1">
        <f t="array" ref="F10">_xlfn.IFS(D10="Sí",1,D10="No",0,D10="No Aplica",0)*E10</f>
        <v>#N/A</v>
      </c>
      <c r="G10" s="39"/>
    </row>
    <row r="11" spans="2:7" ht="28.5" customHeight="1">
      <c r="B11" s="9">
        <f>B8+1</f>
        <v>62</v>
      </c>
      <c r="C11" s="11" t="s">
        <v>326</v>
      </c>
      <c r="D11" s="45"/>
      <c r="E11" s="39"/>
      <c r="F11" s="39"/>
      <c r="G11" s="36">
        <f>SUMIF(F12:F15,"&gt;0")</f>
        <v>0</v>
      </c>
    </row>
    <row r="12" spans="2:7" ht="28.5" customHeight="1">
      <c r="C12" s="13" t="s">
        <v>327</v>
      </c>
      <c r="D12" s="46"/>
      <c r="E12" s="39" t="e">
        <f>((IF(OR(D12="Sí",D12="No"),1,0))*((1/((IF(OR(D12="Sí",D12="No"),1,0)+(IF(OR(D13="Sí",D13="No"),1,0)+(IF(OR(D14="Sí",D14="No"),1,0)+(IF(OR(D15="Sí",D15="No"),1,0)))))))))</f>
        <v>#DIV/0!</v>
      </c>
      <c r="F12" s="39" t="e" cm="1">
        <f t="array" ref="F12">_xlfn.IFS(D12="Sí",1,D12="No",0,D12="No Aplica",0)*E12</f>
        <v>#N/A</v>
      </c>
      <c r="G12" s="39"/>
    </row>
    <row r="13" spans="2:7" ht="28.5" customHeight="1">
      <c r="C13" s="13" t="s">
        <v>328</v>
      </c>
      <c r="D13" s="46"/>
      <c r="E13" s="40" t="e">
        <f>((IF(OR(D13="Sí",D13="No"),1,0))*((1/((IF(OR(D12="Sí",D12="No"),1,0)+(IF(OR(D13="Sí",D13="No"),1,0)+(IF(OR(D14="Sí",D14="No"),1,0)+(IF(OR(D15="Sí",D15="No"),1,0)))))))))</f>
        <v>#DIV/0!</v>
      </c>
      <c r="F13" s="39" t="e" cm="1">
        <f t="array" ref="F13">_xlfn.IFS(D13="Sí",1,D13="No",0,D13="No Aplica",0)*E13</f>
        <v>#N/A</v>
      </c>
      <c r="G13" s="39"/>
    </row>
    <row r="14" spans="2:7" ht="28.5" customHeight="1">
      <c r="C14" s="13" t="s">
        <v>329</v>
      </c>
      <c r="D14" s="46"/>
      <c r="E14" s="40" t="e">
        <f>((IF(OR(D14="Sí",D14="No"),1,0))*((1/((IF(OR(D12="Sí",D12="No"),1,0)+(IF(OR(D13="Sí",D13="No"),1,0)+(IF(OR(D14="Sí",D14="No"),1,0)+(IF(OR(D15="Sí",D15="No"),1,0)))))))))</f>
        <v>#DIV/0!</v>
      </c>
      <c r="F14" s="39" t="e" cm="1">
        <f t="array" ref="F14">_xlfn.IFS(D14="Sí",1,D14="No",0,D14="No Aplica",0)*E14</f>
        <v>#N/A</v>
      </c>
      <c r="G14" s="39"/>
    </row>
    <row r="15" spans="2:7" ht="28.5" customHeight="1">
      <c r="C15" s="13" t="s">
        <v>330</v>
      </c>
      <c r="D15" s="46"/>
      <c r="E15" s="40" t="e">
        <f>((IF(OR(D15="Sí",D15="No"),1,0))*((1/((IF(OR(D12="Sí",D12="No"),1,0)+(IF(OR(D13="Sí",D13="No"),1,0)+(IF(OR(D14="Sí",D14="No"),1,0)+(IF(OR(D15="Sí",D15="No"),1,0)))))))))</f>
        <v>#DIV/0!</v>
      </c>
      <c r="F15" s="39" t="e" cm="1">
        <f t="array" ref="F15">_xlfn.IFS(D15="Sí",1,D15="No",0,D15="No Aplica",0)*E15</f>
        <v>#N/A</v>
      </c>
      <c r="G15" s="39"/>
    </row>
    <row r="16" spans="2:7" ht="28.5" customHeight="1">
      <c r="B16" s="9">
        <f>B11+1</f>
        <v>63</v>
      </c>
      <c r="C16" s="11" t="s">
        <v>331</v>
      </c>
      <c r="D16" s="45"/>
      <c r="E16" s="39"/>
      <c r="F16" s="39"/>
      <c r="G16" s="36">
        <f>SUMIF(F17:F20,"&gt;0")</f>
        <v>0</v>
      </c>
    </row>
    <row r="17" spans="2:7" ht="28.5" customHeight="1">
      <c r="C17" s="13" t="s">
        <v>332</v>
      </c>
      <c r="D17" s="46"/>
      <c r="E17" s="39" t="e">
        <f>((IF(OR(D17="Sí",D17="No"),1,0))*((1/((IF(OR(D17="Sí",D17="No"),1,0)+(IF(OR(D18="Sí",D18="No"),1,0)+(IF(OR(D19="Sí",D19="No"),1,0)+(IF(OR(D20="Sí",D20="No"),1,0))+(IF(OR(D21="Sí",D21="No"),1,0)))))))))</f>
        <v>#DIV/0!</v>
      </c>
      <c r="F17" s="39" t="e" cm="1">
        <f t="array" ref="F17">_xlfn.IFS(D17="Sí",1,D17="No",0,D17="No Aplica",0)*E17</f>
        <v>#N/A</v>
      </c>
      <c r="G17" s="39"/>
    </row>
    <row r="18" spans="2:7" ht="28.5" customHeight="1">
      <c r="C18" s="13" t="s">
        <v>333</v>
      </c>
      <c r="D18" s="46"/>
      <c r="E18" s="40" t="e">
        <f>((IF(OR(D18="Sí",D18="No"),1,0))*((1/((IF(OR(D17="Sí",D17="No"),1,0)+(IF(OR(D18="Sí",D18="No"),1,0)+(IF(OR(D19="Sí",D19="No"),1,0)+(IF(OR(D20="Sí",D20="No"),1,0))+(IF(OR(D21="Sí",D21="No"),1,0)))))))))</f>
        <v>#DIV/0!</v>
      </c>
      <c r="F18" s="39" t="e" cm="1">
        <f t="array" ref="F18">_xlfn.IFS(D18="Sí",1,D18="No",0,D18="No Aplica",0)*E18</f>
        <v>#N/A</v>
      </c>
      <c r="G18" s="39"/>
    </row>
    <row r="19" spans="2:7" ht="28.5" customHeight="1">
      <c r="C19" s="13" t="s">
        <v>334</v>
      </c>
      <c r="D19" s="46"/>
      <c r="E19" s="40" t="e">
        <f>((IF(OR(D19="Sí",D19="No"),1,0))*((1/((IF(OR(D17="Sí",D17="No"),1,0)+(IF(OR(D18="Sí",D18="No"),1,0)+(IF(OR(D19="Sí",D19="No"),1,0)+(IF(OR(D20="Sí",D20="No"),1,0))+(IF(OR(D21="Sí",D21="No"),1,0)))))))))</f>
        <v>#DIV/0!</v>
      </c>
      <c r="F19" s="39" t="e" cm="1">
        <f t="array" ref="F19">_xlfn.IFS(D19="Sí",1,D19="No",0,D19="No Aplica",0)*E19</f>
        <v>#N/A</v>
      </c>
      <c r="G19" s="39"/>
    </row>
    <row r="20" spans="2:7" ht="28.5" customHeight="1">
      <c r="C20" s="13" t="s">
        <v>335</v>
      </c>
      <c r="D20" s="46"/>
      <c r="E20" s="40" t="e">
        <f>((IF(OR(D20="Sí",D20="No"),1,0))*((1/((IF(OR(D17="Sí",D17="No"),1,0)+(IF(OR(D18="Sí",D18="No"),1,0)+(IF(OR(D19="Sí",D19="No"),1,0)+(IF(OR(D20="Sí",D20="No"),1,0))+(IF(OR(D21="Sí",D21="No"),1,0)))))))))</f>
        <v>#DIV/0!</v>
      </c>
      <c r="F20" s="39" t="e" cm="1">
        <f t="array" ref="F20">_xlfn.IFS(D20="Sí",1,D20="No",0,D20="No Aplica",0)*E20</f>
        <v>#N/A</v>
      </c>
      <c r="G20" s="39"/>
    </row>
    <row r="21" spans="2:7" ht="28.5" customHeight="1">
      <c r="C21" s="13" t="s">
        <v>336</v>
      </c>
      <c r="D21" s="46"/>
      <c r="E21" s="40" t="e">
        <f>((IF(OR(D21="Sí",D21="No"),1,0))*((1/((IF(OR(D17="Sí",D17="No"),1,0)+(IF(OR(D18="Sí",D18="No"),1,0)+(IF(OR(D19="Sí",D19="No"),1,0)+(IF(OR(D20="Sí",D20="No"),1,0))+(IF(OR(D21="Sí",D21="No"),1,0)))))))))</f>
        <v>#DIV/0!</v>
      </c>
      <c r="F21" s="39" t="e" cm="1">
        <f t="array" ref="F21">_xlfn.IFS(D21="Sí",1,D21="No",0,D21="No Aplica",0)*E21</f>
        <v>#N/A</v>
      </c>
      <c r="G21" s="39"/>
    </row>
    <row r="22" spans="2:7" ht="28.5" customHeight="1">
      <c r="C22" s="15" t="s">
        <v>337</v>
      </c>
      <c r="D22" s="48"/>
      <c r="E22" s="41"/>
      <c r="F22" s="41"/>
      <c r="G22" s="36">
        <f>AVERAGE(G24:G40)</f>
        <v>0</v>
      </c>
    </row>
    <row r="23" spans="2:7" ht="28.5" customHeight="1">
      <c r="C23" s="16" t="s">
        <v>338</v>
      </c>
      <c r="D23" s="47"/>
      <c r="E23" s="40"/>
      <c r="F23" s="39"/>
      <c r="G23" s="39"/>
    </row>
    <row r="24" spans="2:7" ht="50.25" customHeight="1">
      <c r="B24" s="9">
        <f>B16+1</f>
        <v>64</v>
      </c>
      <c r="C24" s="12" t="s">
        <v>339</v>
      </c>
      <c r="D24" s="47"/>
      <c r="E24" s="40"/>
      <c r="F24" s="39"/>
      <c r="G24" s="36">
        <f>SUMIF(F25:F28,"&gt;0")</f>
        <v>0</v>
      </c>
    </row>
    <row r="25" spans="2:7" ht="28.5" customHeight="1">
      <c r="C25" s="13" t="s">
        <v>340</v>
      </c>
      <c r="D25" s="46"/>
      <c r="E25" s="39" t="e">
        <f>((IF(OR(D25="Sí",D25="No"),1,0))*((1/((IF(OR(D25="Sí",D25="No"),1,0)+(IF(OR(D26="Sí",D26="No"),1,0)+(IF(OR(D27="Sí",D27="No"),1,0)+(IF(OR(D28="Sí",D28="No"),1,0)))))))))</f>
        <v>#DIV/0!</v>
      </c>
      <c r="F25" s="39" t="e" cm="1">
        <f t="array" ref="F25">_xlfn.IFS(D25="Sí",1,D25="No",0,D25="No Aplica",0)*E25</f>
        <v>#N/A</v>
      </c>
      <c r="G25" s="39"/>
    </row>
    <row r="26" spans="2:7" ht="28.5" customHeight="1">
      <c r="C26" s="13" t="s">
        <v>341</v>
      </c>
      <c r="D26" s="46"/>
      <c r="E26" s="40" t="e">
        <f>((IF(OR(D26="Sí",D26="No"),1,0))*((1/((IF(OR(D25="Sí",D25="No"),1,0)+(IF(OR(D26="Sí",D26="No"),1,0)+(IF(OR(D27="Sí",D27="No"),1,0)+(IF(OR(D28="Sí",D28="No"),1,0)))))))))</f>
        <v>#DIV/0!</v>
      </c>
      <c r="F26" s="39" t="e" cm="1">
        <f t="array" ref="F26">_xlfn.IFS(D26="Sí",1,D26="No",0,D26="No Aplica",0)*E26</f>
        <v>#N/A</v>
      </c>
      <c r="G26" s="39"/>
    </row>
    <row r="27" spans="2:7" ht="28.5" customHeight="1">
      <c r="C27" s="13" t="s">
        <v>342</v>
      </c>
      <c r="D27" s="46"/>
      <c r="E27" s="40" t="e">
        <f>((IF(OR(D27="Sí",D27="No"),1,0))*((1/((IF(OR(D25="Sí",D25="No"),1,0)+(IF(OR(D26="Sí",D26="No"),1,0)+(IF(OR(D27="Sí",D27="No"),1,0)+(IF(OR(D28="Sí",D28="No"),1,0)))))))))</f>
        <v>#DIV/0!</v>
      </c>
      <c r="F27" s="39" t="e" cm="1">
        <f t="array" ref="F27">_xlfn.IFS(D27="Sí",1,D27="No",0,D27="No Aplica",0)*E27</f>
        <v>#N/A</v>
      </c>
      <c r="G27" s="39"/>
    </row>
    <row r="28" spans="2:7" ht="28.5" customHeight="1">
      <c r="C28" s="13" t="s">
        <v>343</v>
      </c>
      <c r="D28" s="46"/>
      <c r="E28" s="40" t="e">
        <f>((IF(OR(D28="Sí",D28="No"),1,0))*((1/((IF(OR(D25="Sí",D25="No"),1,0)+(IF(OR(D26="Sí",D26="No"),1,0)+(IF(OR(D27="Sí",D27="No"),1,0)+(IF(OR(D28="Sí",D28="No"),1,0)))))))))</f>
        <v>#DIV/0!</v>
      </c>
      <c r="F28" s="39" t="e" cm="1">
        <f t="array" ref="F28">_xlfn.IFS(D28="Sí",1,D28="No",0,D28="No Aplica",0)*E28</f>
        <v>#N/A</v>
      </c>
      <c r="G28" s="39"/>
    </row>
    <row r="29" spans="2:7" ht="28.5" customHeight="1">
      <c r="C29" s="16" t="s">
        <v>344</v>
      </c>
      <c r="D29" s="47"/>
      <c r="E29" s="40"/>
      <c r="F29" s="39"/>
      <c r="G29" s="39"/>
    </row>
    <row r="30" spans="2:7" ht="28.5" customHeight="1">
      <c r="B30" s="9">
        <f>B24+1</f>
        <v>65</v>
      </c>
      <c r="C30" s="12" t="s">
        <v>345</v>
      </c>
      <c r="D30" s="45"/>
      <c r="E30" s="39"/>
      <c r="F30" s="39"/>
      <c r="G30" s="36">
        <f>SUMIF(F31:F33,"&gt;0")</f>
        <v>0</v>
      </c>
    </row>
    <row r="31" spans="2:7" ht="28.5" customHeight="1">
      <c r="C31" s="13" t="s">
        <v>346</v>
      </c>
      <c r="D31" s="46"/>
      <c r="E31" s="39" t="e">
        <f>((IF(OR(D31="Sí",D31="No"),1,0))*((1/((IF(OR(D31="Sí",D31="No"),1,0)+(IF(OR(D32="Sí",D32="No"),1,0))+(IF(OR(D33="Sí",D33="No"),1,0)))))))</f>
        <v>#DIV/0!</v>
      </c>
      <c r="F31" s="39" t="e" cm="1">
        <f t="array" ref="F31">_xlfn.IFS(D31="Sí",1,D31="No",0,D31="No Aplica",0)*E31</f>
        <v>#N/A</v>
      </c>
      <c r="G31" s="39"/>
    </row>
    <row r="32" spans="2:7" ht="28.5" customHeight="1">
      <c r="C32" s="13" t="s">
        <v>329</v>
      </c>
      <c r="D32" s="46"/>
      <c r="E32" s="39" t="e">
        <f>((IF(OR(D32="Sí",D32="No"),1,0))*((1/((IF(OR(D31="Sí",D31="No"),1,0)+(IF(OR(D32="Sí",D32="No"),1,0))+(IF(OR(D33="Sí",D33="No"),1,0)))))))</f>
        <v>#DIV/0!</v>
      </c>
      <c r="F32" s="39" t="e" cm="1">
        <f t="array" ref="F32">_xlfn.IFS(D32="Sí",1,D32="No",0,D32="No Aplica",0)*E32</f>
        <v>#N/A</v>
      </c>
      <c r="G32" s="39"/>
    </row>
    <row r="33" spans="2:7" ht="28.5" customHeight="1">
      <c r="C33" s="13" t="s">
        <v>347</v>
      </c>
      <c r="D33" s="46"/>
      <c r="E33" s="39" t="e">
        <f>((IF(OR(D33="Sí",D33="No"),1,0))*((1/((IF(OR(D31="Sí",D31="No"),1,0)+(IF(OR(D32="Sí",D32="No"),1,0))+(IF(OR(D33="Sí",D33="No"),1,0)))))))</f>
        <v>#DIV/0!</v>
      </c>
      <c r="F33" s="39" t="e" cm="1">
        <f t="array" ref="F33">_xlfn.IFS(D33="Sí",1,D33="No",0,D33="No Aplica",0)*E33</f>
        <v>#N/A</v>
      </c>
      <c r="G33" s="39"/>
    </row>
    <row r="34" spans="2:7" ht="28.5" customHeight="1">
      <c r="B34" s="9">
        <f>B30+1</f>
        <v>66</v>
      </c>
      <c r="C34" s="12" t="s">
        <v>348</v>
      </c>
      <c r="D34" s="46"/>
      <c r="E34" s="39">
        <f>((IF(OR(D34="Sí",D34="No"),1,0)))</f>
        <v>0</v>
      </c>
      <c r="F34" s="39" t="e" cm="1">
        <f t="array" ref="F34">_xlfn.IFS(D34="Sí",1,D34="No",0,D34="No Aplica",0)*E34</f>
        <v>#N/A</v>
      </c>
      <c r="G34" s="36">
        <f>SUMIF(F34,"&gt;0")</f>
        <v>0</v>
      </c>
    </row>
    <row r="35" spans="2:7" ht="28.5" customHeight="1">
      <c r="B35" s="9">
        <f>B34+1</f>
        <v>67</v>
      </c>
      <c r="C35" s="11" t="s">
        <v>349</v>
      </c>
      <c r="D35" s="46"/>
      <c r="E35" s="39">
        <f>((IF(OR(D35="Sí",D35="No"),1,0)))</f>
        <v>0</v>
      </c>
      <c r="F35" s="39" t="e" cm="1">
        <f t="array" ref="F35">_xlfn.IFS(D35="Sí",1,D35="No",0,D35="No Aplica",0)*E35</f>
        <v>#N/A</v>
      </c>
      <c r="G35" s="36">
        <f>SUMIF(F35,"&gt;0")</f>
        <v>0</v>
      </c>
    </row>
    <row r="36" spans="2:7" ht="28.5" customHeight="1">
      <c r="B36" s="9">
        <f>B35+1</f>
        <v>68</v>
      </c>
      <c r="C36" s="11" t="s">
        <v>350</v>
      </c>
      <c r="D36" s="46"/>
      <c r="E36" s="39">
        <f>((IF(OR(D36="Sí",D36="No"),1,0)))</f>
        <v>0</v>
      </c>
      <c r="F36" s="39" t="e" cm="1">
        <f t="array" ref="F36">_xlfn.IFS(D36="Sí",1,D36="No",0,D36="No Aplica",0)*E36</f>
        <v>#N/A</v>
      </c>
      <c r="G36" s="36">
        <f>SUMIF(F36,"&gt;0")</f>
        <v>0</v>
      </c>
    </row>
    <row r="37" spans="2:7" ht="42" customHeight="1">
      <c r="B37" s="9">
        <f>B36+1</f>
        <v>69</v>
      </c>
      <c r="C37" s="12" t="s">
        <v>351</v>
      </c>
      <c r="D37" s="46"/>
      <c r="E37" s="39">
        <f>((IF(OR(D37="Sí",D37="No"),1,0)))</f>
        <v>0</v>
      </c>
      <c r="F37" s="39" t="e" cm="1">
        <f t="array" ref="F37">_xlfn.IFS(D37="Sí",1,D37="No",0,D37="No Aplica",0)*E37</f>
        <v>#N/A</v>
      </c>
      <c r="G37" s="36">
        <f>SUMIF(F37,"&gt;0")</f>
        <v>0</v>
      </c>
    </row>
    <row r="38" spans="2:7" ht="42" customHeight="1">
      <c r="B38" s="9">
        <f>B37+1</f>
        <v>70</v>
      </c>
      <c r="C38" s="12" t="s">
        <v>352</v>
      </c>
      <c r="D38" s="46"/>
      <c r="E38" s="39">
        <f t="shared" ref="E38:E40" si="0">((IF(OR(D38="Sí",D38="No"),1,0)))</f>
        <v>0</v>
      </c>
      <c r="F38" s="39" t="e" cm="1">
        <f t="array" ref="F38">_xlfn.IFS(D38="Sí",1,D38="No",0,D38="No Aplica",0)*E38</f>
        <v>#N/A</v>
      </c>
      <c r="G38" s="36">
        <f t="shared" ref="G38:G40" si="1">SUMIF(F38,"&gt;0")</f>
        <v>0</v>
      </c>
    </row>
    <row r="39" spans="2:7" ht="42" customHeight="1">
      <c r="B39" s="9">
        <f t="shared" ref="B39:B40" si="2">B38+1</f>
        <v>71</v>
      </c>
      <c r="C39" s="12" t="s">
        <v>353</v>
      </c>
      <c r="D39" s="46"/>
      <c r="E39" s="39">
        <f t="shared" si="0"/>
        <v>0</v>
      </c>
      <c r="F39" s="39" t="e" cm="1">
        <f t="array" ref="F39">_xlfn.IFS(D39="Sí",1,D39="No",0,D39="No Aplica",0)*E39</f>
        <v>#N/A</v>
      </c>
      <c r="G39" s="36">
        <f t="shared" si="1"/>
        <v>0</v>
      </c>
    </row>
    <row r="40" spans="2:7" ht="42" customHeight="1">
      <c r="B40" s="9">
        <f t="shared" si="2"/>
        <v>72</v>
      </c>
      <c r="C40" s="12" t="s">
        <v>354</v>
      </c>
      <c r="D40" s="46"/>
      <c r="E40" s="39">
        <f t="shared" si="0"/>
        <v>0</v>
      </c>
      <c r="F40" s="39" t="e" cm="1">
        <f t="array" ref="F40">_xlfn.IFS(D40="Sí",1,D40="No",0,D40="No Aplica",0)*E40</f>
        <v>#N/A</v>
      </c>
      <c r="G40" s="36">
        <f t="shared" si="1"/>
        <v>0</v>
      </c>
    </row>
    <row r="41" spans="2:7" ht="28.5" customHeight="1">
      <c r="C41" s="15" t="s">
        <v>355</v>
      </c>
      <c r="D41" s="48"/>
      <c r="E41" s="41"/>
      <c r="F41" s="41"/>
      <c r="G41" s="36">
        <f>AVERAGE(G43:G62)</f>
        <v>0</v>
      </c>
    </row>
    <row r="42" spans="2:7" ht="28.5" customHeight="1">
      <c r="C42" s="16" t="s">
        <v>356</v>
      </c>
      <c r="D42" s="45"/>
      <c r="E42" s="39"/>
      <c r="F42" s="39"/>
      <c r="G42" s="39"/>
    </row>
    <row r="43" spans="2:7" ht="28.5" customHeight="1">
      <c r="B43" s="9">
        <f>B40+1</f>
        <v>73</v>
      </c>
      <c r="C43" s="11" t="s">
        <v>357</v>
      </c>
      <c r="D43" s="45"/>
      <c r="E43" s="39"/>
      <c r="F43" s="39"/>
      <c r="G43" s="36">
        <f>SUMIF(F44:F47,"&gt;0")</f>
        <v>0</v>
      </c>
    </row>
    <row r="44" spans="2:7" ht="28.5" customHeight="1">
      <c r="C44" s="13" t="s">
        <v>358</v>
      </c>
      <c r="D44" s="46"/>
      <c r="E44" s="39" t="e">
        <f>((IF(OR(D44="Sí",D44="No"),1,0))*((1/((IF(OR(D44="Sí",D44="No"),1,0)+(IF(OR(D45="Sí",D45="No"),1,0)+(IF(OR(D46="Sí",D46="No"),1,0)+(IF(OR(D47="Sí",D47="No"),1,0)))))))))</f>
        <v>#DIV/0!</v>
      </c>
      <c r="F44" s="39" t="e" cm="1">
        <f t="array" ref="F44">_xlfn.IFS(D44="Sí",1,D44="No",0,D44="No Aplica",0)*E44</f>
        <v>#N/A</v>
      </c>
      <c r="G44" s="39"/>
    </row>
    <row r="45" spans="2:7" ht="28.5" customHeight="1">
      <c r="C45" s="13" t="s">
        <v>359</v>
      </c>
      <c r="D45" s="46"/>
      <c r="E45" s="40" t="e">
        <f>((IF(OR(D45="Sí",D45="No"),1,0))*((1/((IF(OR(D44="Sí",D44="No"),1,0)+(IF(OR(D45="Sí",D45="No"),1,0)+(IF(OR(D46="Sí",D46="No"),1,0)+(IF(OR(D47="Sí",D47="No"),1,0)))))))))</f>
        <v>#DIV/0!</v>
      </c>
      <c r="F45" s="39" t="e" cm="1">
        <f t="array" ref="F45">_xlfn.IFS(D45="Sí",1,D45="No",0,D45="No Aplica",0)*E45</f>
        <v>#N/A</v>
      </c>
      <c r="G45" s="39"/>
    </row>
    <row r="46" spans="2:7" ht="28.5" customHeight="1">
      <c r="C46" s="13" t="s">
        <v>360</v>
      </c>
      <c r="D46" s="46"/>
      <c r="E46" s="40" t="e">
        <f>((IF(OR(D46="Sí",D46="No"),1,0))*((1/((IF(OR(D44="Sí",D44="No"),1,0)+(IF(OR(D45="Sí",D45="No"),1,0)+(IF(OR(D46="Sí",D46="No"),1,0)+(IF(OR(D47="Sí",D47="No"),1,0)))))))))</f>
        <v>#DIV/0!</v>
      </c>
      <c r="F46" s="39" t="e" cm="1">
        <f t="array" ref="F46">_xlfn.IFS(D46="Sí",1,D46="No",0,D46="No Aplica",0)*E46</f>
        <v>#N/A</v>
      </c>
      <c r="G46" s="39"/>
    </row>
    <row r="47" spans="2:7" ht="28.5" customHeight="1">
      <c r="C47" s="13" t="s">
        <v>361</v>
      </c>
      <c r="D47" s="46"/>
      <c r="E47" s="40" t="e">
        <f>((IF(OR(D47="Sí",D47="No"),1,0))*((1/((IF(OR(D44="Sí",D44="No"),1,0)+(IF(OR(D45="Sí",D45="No"),1,0)+(IF(OR(D46="Sí",D46="No"),1,0)+(IF(OR(D47="Sí",D47="No"),1,0)))))))))</f>
        <v>#DIV/0!</v>
      </c>
      <c r="F47" s="39" t="e" cm="1">
        <f t="array" ref="F47">_xlfn.IFS(D47="Sí",1,D47="No",0,D47="No Aplica",0)*E47</f>
        <v>#N/A</v>
      </c>
      <c r="G47" s="39"/>
    </row>
    <row r="48" spans="2:7" ht="28.5" customHeight="1">
      <c r="C48" s="16" t="s">
        <v>362</v>
      </c>
      <c r="D48" s="45"/>
      <c r="E48" s="39"/>
      <c r="F48" s="39"/>
      <c r="G48" s="39"/>
    </row>
    <row r="49" spans="2:7" ht="41.1" customHeight="1">
      <c r="B49" s="9">
        <f>B43+1</f>
        <v>74</v>
      </c>
      <c r="C49" s="12" t="s">
        <v>363</v>
      </c>
      <c r="D49" s="45"/>
      <c r="E49" s="39"/>
      <c r="F49" s="39"/>
      <c r="G49" s="36">
        <f>SUMIF(F50:F52,"&gt;0")</f>
        <v>0</v>
      </c>
    </row>
    <row r="50" spans="2:7" ht="28.5" customHeight="1">
      <c r="C50" s="13" t="s">
        <v>364</v>
      </c>
      <c r="D50" s="46"/>
      <c r="E50" s="39" t="e">
        <f>((IF(OR(D50="Sí",D50="No"),1,0))*((1/((IF(OR(D50="Sí",D50="No"),1,0)+(IF(OR(D51="Sí",D51="No"),1,0))+(IF(OR(D52="Sí",D52="No"),1,0)))))))</f>
        <v>#DIV/0!</v>
      </c>
      <c r="F50" s="39" t="e" cm="1">
        <f t="array" ref="F50">_xlfn.IFS(D50="Sí",1,D50="No",0,D50="No Aplica",0)*E50</f>
        <v>#N/A</v>
      </c>
      <c r="G50" s="39"/>
    </row>
    <row r="51" spans="2:7" ht="28.5" customHeight="1">
      <c r="C51" s="13" t="s">
        <v>365</v>
      </c>
      <c r="D51" s="46"/>
      <c r="E51" s="39" t="e">
        <f>((IF(OR(D51="Sí",D51="No"),1,0))*((1/((IF(OR(D50="Sí",D50="No"),1,0)+(IF(OR(D51="Sí",D51="No"),1,0))+(IF(OR(D52="Sí",D52="No"),1,0)))))))</f>
        <v>#DIV/0!</v>
      </c>
      <c r="F51" s="39" t="e" cm="1">
        <f t="array" ref="F51">_xlfn.IFS(D51="Sí",1,D51="No",0,D51="No Aplica",0)*E51</f>
        <v>#N/A</v>
      </c>
      <c r="G51" s="39"/>
    </row>
    <row r="52" spans="2:7" ht="28.5" customHeight="1">
      <c r="C52" s="13" t="s">
        <v>366</v>
      </c>
      <c r="D52" s="46"/>
      <c r="E52" s="39" t="e">
        <f>((IF(OR(D52="Sí",D52="No"),1,0))*((1/((IF(OR(D50="Sí",D50="No"),1,0)+(IF(OR(D51="Sí",D51="No"),1,0))+(IF(OR(D52="Sí",D52="No"),1,0)))))))</f>
        <v>#DIV/0!</v>
      </c>
      <c r="F52" s="39" t="e" cm="1">
        <f t="array" ref="F52">_xlfn.IFS(D52="Sí",1,D52="No",0,D52="No Aplica",0)*E52</f>
        <v>#N/A</v>
      </c>
      <c r="G52" s="39"/>
    </row>
    <row r="53" spans="2:7" ht="28.5" customHeight="1">
      <c r="B53" s="14">
        <f>B49+1</f>
        <v>75</v>
      </c>
      <c r="C53" s="11" t="s">
        <v>367</v>
      </c>
      <c r="D53" s="45"/>
      <c r="E53" s="39"/>
      <c r="F53" s="39"/>
      <c r="G53" s="36">
        <f>SUMIF(F54:F58,"&gt;0")</f>
        <v>0</v>
      </c>
    </row>
    <row r="54" spans="2:7" ht="24" customHeight="1">
      <c r="C54" s="13" t="s">
        <v>368</v>
      </c>
      <c r="D54" s="46"/>
      <c r="E54" s="39" t="e">
        <f>((IF(OR(D54="Sí",D54="No"),1,0))*((1/((IF(OR(D$54="Sí",D$54="No"),1,0)+(IF(OR(D$55="Sí",D$55="No"),1,0))+(IF(OR(D$56="Sí",D$56="No"),1,0))+(IF(OR(D$57="Sí",D$57="No"),1,0))+(IF(OR(D$58="Sí",D$58="No"),1,0)))))))</f>
        <v>#DIV/0!</v>
      </c>
      <c r="F54" s="42" t="e" cm="1">
        <f t="array" ref="F54">_xlfn.IFS(D54="Sí",1,D54="No",0,D54="No Aplica",0)*E54</f>
        <v>#N/A</v>
      </c>
      <c r="G54" s="39"/>
    </row>
    <row r="55" spans="2:7" ht="24" customHeight="1">
      <c r="C55" s="13" t="s">
        <v>369</v>
      </c>
      <c r="D55" s="46"/>
      <c r="E55" s="39" t="e">
        <f>((IF(OR(D55="Sí",D55="No"),1,0))*((1/((IF(OR(D$54="Sí",D$54="No"),1,0)+(IF(OR(D$55="Sí",D$55="No"),1,0))+(IF(OR(D$56="Sí",D$56="No"),1,0))+(IF(OR(D$57="Sí",D$57="No"),1,0))+(IF(OR(D$58="Sí",D$58="No"),1,0)))))))</f>
        <v>#DIV/0!</v>
      </c>
      <c r="F55" s="42" t="e" cm="1">
        <f t="array" ref="F55">_xlfn.IFS(D55="Sí",1,D55="No",0,D55="No Aplica",0)*E55</f>
        <v>#N/A</v>
      </c>
      <c r="G55" s="39"/>
    </row>
    <row r="56" spans="2:7" ht="24" customHeight="1">
      <c r="C56" s="13" t="s">
        <v>370</v>
      </c>
      <c r="D56" s="46"/>
      <c r="E56" s="39" t="e">
        <f t="shared" ref="E56:E58" si="3">((IF(OR(D56="Sí",D56="No"),1,0))*((1/((IF(OR(D$54="Sí",D$54="No"),1,0)+(IF(OR(D$55="Sí",D$55="No"),1,0))+(IF(OR(D$56="Sí",D$56="No"),1,0))+(IF(OR(D$57="Sí",D$57="No"),1,0))+(IF(OR(D$58="Sí",D$58="No"),1,0)))))))</f>
        <v>#DIV/0!</v>
      </c>
      <c r="F56" s="42" t="e" cm="1">
        <f t="array" ref="F56">_xlfn.IFS(D56="Sí",1,D56="No",0,D56="No Aplica",0)*E56</f>
        <v>#N/A</v>
      </c>
      <c r="G56" s="39"/>
    </row>
    <row r="57" spans="2:7" ht="24" customHeight="1">
      <c r="C57" s="13" t="s">
        <v>371</v>
      </c>
      <c r="D57" s="46"/>
      <c r="E57" s="39" t="e">
        <f t="shared" si="3"/>
        <v>#DIV/0!</v>
      </c>
      <c r="F57" s="42" t="e" cm="1">
        <f t="array" ref="F57">_xlfn.IFS(D57="Sí",1,D57="No",0,D57="No Aplica",0)*E57</f>
        <v>#N/A</v>
      </c>
      <c r="G57" s="39"/>
    </row>
    <row r="58" spans="2:7" ht="24" customHeight="1">
      <c r="C58" s="13" t="s">
        <v>372</v>
      </c>
      <c r="D58" s="46"/>
      <c r="E58" s="39" t="e">
        <f t="shared" si="3"/>
        <v>#DIV/0!</v>
      </c>
      <c r="F58" s="42" t="e" cm="1">
        <f t="array" ref="F58">_xlfn.IFS(D58="Sí",1,D58="No",0,D58="No Aplica",0)*E58</f>
        <v>#N/A</v>
      </c>
      <c r="G58" s="39"/>
    </row>
    <row r="59" spans="2:7" ht="27.6" customHeight="1">
      <c r="B59" s="14">
        <f>B53+1</f>
        <v>76</v>
      </c>
      <c r="C59" s="11" t="s">
        <v>373</v>
      </c>
      <c r="D59" s="45"/>
      <c r="E59" s="39"/>
      <c r="F59" s="39"/>
      <c r="G59" s="36">
        <f>SUMIF(F60:F62,"&gt;0")</f>
        <v>0</v>
      </c>
    </row>
    <row r="60" spans="2:7" ht="27.6" customHeight="1">
      <c r="C60" s="13" t="s">
        <v>374</v>
      </c>
      <c r="D60" s="46"/>
      <c r="E60" s="39" t="e">
        <f>((IF(OR(D60="Sí",D60="No"),1,0))*((1/((IF(OR(D60="Sí",D60="No"),1,0)+(IF(OR(D61="Sí",D61="No"),1,0))+(IF(OR(D62="Sí",D62="No"),1,0)))))))</f>
        <v>#DIV/0!</v>
      </c>
      <c r="F60" s="39" t="e" cm="1">
        <f t="array" ref="F60">_xlfn.IFS(D60="Sí",1,D60="No",0,D60="No Aplica",0)*E60</f>
        <v>#N/A</v>
      </c>
      <c r="G60" s="39"/>
    </row>
    <row r="61" spans="2:7" ht="27.6" customHeight="1">
      <c r="C61" s="13" t="s">
        <v>375</v>
      </c>
      <c r="D61" s="46"/>
      <c r="E61" s="39" t="e">
        <f>((IF(OR(D61="Sí",D61="No"),1,0))*((1/((IF(OR(D60="Sí",D60="No"),1,0)+(IF(OR(D61="Sí",D61="No"),1,0))+(IF(OR(D62="Sí",D62="No"),1,0)))))))</f>
        <v>#DIV/0!</v>
      </c>
      <c r="F61" s="39" t="e" cm="1">
        <f t="array" ref="F61">_xlfn.IFS(D61="Sí",1,D61="No",0,D61="No Aplica",0)*E61</f>
        <v>#N/A</v>
      </c>
      <c r="G61" s="39"/>
    </row>
    <row r="62" spans="2:7" ht="27.6" customHeight="1">
      <c r="C62" s="13" t="s">
        <v>376</v>
      </c>
      <c r="D62" s="46"/>
      <c r="E62" s="39" t="e">
        <f>((IF(OR(D62="Sí",D62="No"),1,0))*((1/((IF(OR(D60="Sí",D60="No"),1,0)+(IF(OR(D61="Sí",D61="No"),1,0))+(IF(OR(D62="Sí",D62="No"),1,0)))))))</f>
        <v>#DIV/0!</v>
      </c>
      <c r="F62" s="39" t="e" cm="1">
        <f t="array" ref="F62">_xlfn.IFS(D62="Sí",1,D62="No",0,D62="No Aplica",0)*E62</f>
        <v>#N/A</v>
      </c>
      <c r="G62" s="39"/>
    </row>
    <row r="63" spans="2:7" ht="22.5" customHeight="1">
      <c r="C63" s="25"/>
    </row>
    <row r="64" spans="2:7" ht="39" customHeight="1">
      <c r="C64" s="24"/>
    </row>
    <row r="65" spans="2:3" ht="35.1" customHeight="1">
      <c r="C65" s="24"/>
    </row>
    <row r="66" spans="2:3" ht="22.5" customHeight="1">
      <c r="C66" s="24"/>
    </row>
    <row r="67" spans="2:3" ht="21" customHeight="1">
      <c r="C67" s="25"/>
    </row>
    <row r="68" spans="2:3" ht="17.45" customHeight="1">
      <c r="C68" s="24"/>
    </row>
    <row r="69" spans="2:3" ht="17.45" customHeight="1">
      <c r="C69" s="24"/>
    </row>
    <row r="70" spans="2:3" ht="17.45" customHeight="1">
      <c r="C70" s="24"/>
    </row>
    <row r="71" spans="2:3" ht="17.45" customHeight="1">
      <c r="C71" s="24"/>
    </row>
    <row r="72" spans="2:3" ht="17.45" customHeight="1">
      <c r="C72" s="24"/>
    </row>
    <row r="73" spans="2:3" ht="33.6" customHeight="1">
      <c r="C73" s="24"/>
    </row>
    <row r="74" spans="2:3" ht="27.6" customHeight="1">
      <c r="B74" s="1"/>
    </row>
    <row r="75" spans="2:3" ht="27.6" customHeight="1"/>
    <row r="76" spans="2:3" ht="27.6" customHeight="1"/>
  </sheetData>
  <sheetProtection algorithmName="SHA-512" hashValue="OrYSfrzgPg/Rpgs37lCehIE+pghoZLeo2grtCZAgqzKwIXY8nzlypip1m/LTjn3tPjT4660gusXJMJMo5FI9NA==" saltValue="zOgyn9BDbUfraF4l/14SMw==" spinCount="100000" sheet="1" selectLockedCells="1"/>
  <mergeCells count="2">
    <mergeCell ref="C3:G3"/>
    <mergeCell ref="C4:G4"/>
  </mergeCells>
  <conditionalFormatting sqref="G6 G11">
    <cfRule type="cellIs" dxfId="66" priority="40" operator="lessThanOrEqual">
      <formula>0.4</formula>
    </cfRule>
    <cfRule type="cellIs" dxfId="65" priority="41" operator="between">
      <formula>0.41</formula>
      <formula>0.8</formula>
    </cfRule>
    <cfRule type="cellIs" dxfId="64" priority="42" operator="greaterThanOrEqual">
      <formula>0.81</formula>
    </cfRule>
  </conditionalFormatting>
  <conditionalFormatting sqref="G16">
    <cfRule type="cellIs" dxfId="63" priority="34" operator="lessThanOrEqual">
      <formula>0.4</formula>
    </cfRule>
    <cfRule type="cellIs" dxfId="62" priority="35" operator="between">
      <formula>0.41</formula>
      <formula>0.8</formula>
    </cfRule>
    <cfRule type="cellIs" dxfId="61" priority="36" operator="greaterThanOrEqual">
      <formula>0.81</formula>
    </cfRule>
  </conditionalFormatting>
  <conditionalFormatting sqref="G41">
    <cfRule type="cellIs" dxfId="60" priority="31" operator="lessThanOrEqual">
      <formula>0.4</formula>
    </cfRule>
    <cfRule type="cellIs" dxfId="59" priority="32" operator="between">
      <formula>0.41</formula>
      <formula>0.8</formula>
    </cfRule>
    <cfRule type="cellIs" dxfId="58" priority="33" operator="greaterThanOrEqual">
      <formula>0.81</formula>
    </cfRule>
  </conditionalFormatting>
  <conditionalFormatting sqref="G49">
    <cfRule type="cellIs" dxfId="57" priority="28" operator="lessThanOrEqual">
      <formula>0.4</formula>
    </cfRule>
    <cfRule type="cellIs" dxfId="56" priority="29" operator="between">
      <formula>0.41</formula>
      <formula>0.8</formula>
    </cfRule>
    <cfRule type="cellIs" dxfId="55" priority="30" operator="greaterThanOrEqual">
      <formula>0.81</formula>
    </cfRule>
  </conditionalFormatting>
  <conditionalFormatting sqref="G53">
    <cfRule type="cellIs" dxfId="54" priority="25" operator="lessThanOrEqual">
      <formula>0.4</formula>
    </cfRule>
    <cfRule type="cellIs" dxfId="53" priority="26" operator="between">
      <formula>0.41</formula>
      <formula>0.8</formula>
    </cfRule>
    <cfRule type="cellIs" dxfId="52" priority="27" operator="greaterThanOrEqual">
      <formula>0.81</formula>
    </cfRule>
  </conditionalFormatting>
  <conditionalFormatting sqref="G59">
    <cfRule type="cellIs" dxfId="51" priority="22" operator="lessThanOrEqual">
      <formula>0.4</formula>
    </cfRule>
    <cfRule type="cellIs" dxfId="50" priority="23" operator="between">
      <formula>0.41</formula>
      <formula>0.8</formula>
    </cfRule>
    <cfRule type="cellIs" dxfId="49" priority="24" operator="greaterThanOrEqual">
      <formula>0.81</formula>
    </cfRule>
  </conditionalFormatting>
  <conditionalFormatting sqref="G8">
    <cfRule type="cellIs" dxfId="48" priority="19" operator="lessThanOrEqual">
      <formula>0.4</formula>
    </cfRule>
    <cfRule type="cellIs" dxfId="47" priority="20" operator="between">
      <formula>0.41</formula>
      <formula>0.8</formula>
    </cfRule>
    <cfRule type="cellIs" dxfId="46" priority="21" operator="greaterThanOrEqual">
      <formula>0.81</formula>
    </cfRule>
  </conditionalFormatting>
  <conditionalFormatting sqref="G22">
    <cfRule type="cellIs" dxfId="45" priority="16" operator="lessThanOrEqual">
      <formula>0.4</formula>
    </cfRule>
    <cfRule type="cellIs" dxfId="44" priority="17" operator="between">
      <formula>0.41</formula>
      <formula>0.8</formula>
    </cfRule>
    <cfRule type="cellIs" dxfId="43" priority="18" operator="greaterThanOrEqual">
      <formula>0.81</formula>
    </cfRule>
  </conditionalFormatting>
  <conditionalFormatting sqref="G24">
    <cfRule type="cellIs" dxfId="42" priority="13" operator="lessThanOrEqual">
      <formula>0.4</formula>
    </cfRule>
    <cfRule type="cellIs" dxfId="41" priority="14" operator="between">
      <formula>0.41</formula>
      <formula>0.8</formula>
    </cfRule>
    <cfRule type="cellIs" dxfId="40" priority="15" operator="greaterThanOrEqual">
      <formula>0.81</formula>
    </cfRule>
  </conditionalFormatting>
  <conditionalFormatting sqref="G37:G40">
    <cfRule type="cellIs" dxfId="39" priority="10" operator="lessThanOrEqual">
      <formula>0.4</formula>
    </cfRule>
    <cfRule type="cellIs" dxfId="38" priority="11" operator="between">
      <formula>0.41</formula>
      <formula>0.8</formula>
    </cfRule>
    <cfRule type="cellIs" dxfId="37" priority="12" operator="greaterThanOrEqual">
      <formula>0.81</formula>
    </cfRule>
  </conditionalFormatting>
  <conditionalFormatting sqref="G43">
    <cfRule type="cellIs" dxfId="36" priority="7" operator="lessThanOrEqual">
      <formula>0.4</formula>
    </cfRule>
    <cfRule type="cellIs" dxfId="35" priority="8" operator="between">
      <formula>0.41</formula>
      <formula>0.8</formula>
    </cfRule>
    <cfRule type="cellIs" dxfId="34" priority="9" operator="greaterThanOrEqual">
      <formula>0.81</formula>
    </cfRule>
  </conditionalFormatting>
  <conditionalFormatting sqref="G30">
    <cfRule type="cellIs" dxfId="33" priority="4" operator="lessThanOrEqual">
      <formula>0.4</formula>
    </cfRule>
    <cfRule type="cellIs" dxfId="32" priority="5" operator="between">
      <formula>0.41</formula>
      <formula>0.8</formula>
    </cfRule>
    <cfRule type="cellIs" dxfId="31" priority="6" operator="greaterThanOrEqual">
      <formula>0.81</formula>
    </cfRule>
  </conditionalFormatting>
  <conditionalFormatting sqref="G34:G36">
    <cfRule type="cellIs" dxfId="30" priority="1" operator="lessThanOrEqual">
      <formula>0.4</formula>
    </cfRule>
    <cfRule type="cellIs" dxfId="29" priority="2" operator="between">
      <formula>0.41</formula>
      <formula>0.8</formula>
    </cfRule>
    <cfRule type="cellIs" dxfId="28" priority="3" operator="greaterThanOrEqual">
      <formula>0.81</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6B7AE-D0C9-4D88-B3D3-4D944279D08A}">
          <x14:formula1>
            <xm:f>Listas!$A$2:$A$3</xm:f>
          </x14:formula1>
          <xm:sqref>D60:D62 D12:D15 D54:D58 D50:D52 D17:D21 D44:D47 D9:D10 D25:D28 D31:D40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AF6DB-9A13-4E78-8819-185FBA0BC4C2}">
  <dimension ref="B1:O14"/>
  <sheetViews>
    <sheetView topLeftCell="A11" zoomScaleNormal="100" workbookViewId="0">
      <selection activeCell="B3" sqref="B3:O3"/>
    </sheetView>
  </sheetViews>
  <sheetFormatPr defaultColWidth="8.7109375" defaultRowHeight="14.45"/>
  <cols>
    <col min="1" max="1" width="6" style="54" customWidth="1"/>
    <col min="2" max="2" width="22" style="54" customWidth="1"/>
    <col min="3" max="3" width="7.140625" style="54" customWidth="1"/>
    <col min="4" max="4" width="2.85546875" style="54" customWidth="1"/>
    <col min="5" max="5" width="22" style="54" customWidth="1"/>
    <col min="6" max="6" width="7.140625" style="54" customWidth="1"/>
    <col min="7" max="7" width="2.85546875" style="54" customWidth="1"/>
    <col min="8" max="8" width="22" style="54" customWidth="1"/>
    <col min="9" max="9" width="7.140625" style="54" customWidth="1"/>
    <col min="10" max="10" width="2.85546875" style="54" customWidth="1"/>
    <col min="11" max="11" width="22" style="54" customWidth="1"/>
    <col min="12" max="12" width="7.140625" style="54" customWidth="1"/>
    <col min="13" max="13" width="2.85546875" style="54" customWidth="1"/>
    <col min="14" max="14" width="22" style="54" customWidth="1"/>
    <col min="15" max="15" width="7.140625" style="54" customWidth="1"/>
    <col min="16" max="16384" width="8.7109375" style="54"/>
  </cols>
  <sheetData>
    <row r="1" spans="2:15" ht="51.6" customHeight="1"/>
    <row r="2" spans="2:15" ht="21">
      <c r="B2" s="55" t="s">
        <v>37</v>
      </c>
      <c r="C2" s="56"/>
      <c r="D2" s="56"/>
      <c r="E2" s="56"/>
      <c r="F2" s="56"/>
      <c r="G2" s="56"/>
      <c r="H2" s="56"/>
      <c r="I2" s="56"/>
      <c r="J2" s="56"/>
      <c r="K2" s="56"/>
      <c r="L2" s="56"/>
      <c r="M2" s="56"/>
      <c r="N2" s="56"/>
      <c r="O2" s="56"/>
    </row>
    <row r="3" spans="2:15" ht="50.1" customHeight="1">
      <c r="B3" s="101" t="s">
        <v>377</v>
      </c>
      <c r="C3" s="101"/>
      <c r="D3" s="101"/>
      <c r="E3" s="101"/>
      <c r="F3" s="101"/>
      <c r="G3" s="101"/>
      <c r="H3" s="101"/>
      <c r="I3" s="101"/>
      <c r="J3" s="101"/>
      <c r="K3" s="101"/>
      <c r="L3" s="101"/>
      <c r="M3" s="101"/>
      <c r="N3" s="101"/>
      <c r="O3" s="101"/>
    </row>
    <row r="4" spans="2:15" ht="12.95" customHeight="1">
      <c r="B4" s="57"/>
      <c r="C4" s="57"/>
      <c r="D4" s="57"/>
      <c r="E4" s="57"/>
      <c r="F4" s="57"/>
      <c r="G4" s="57"/>
      <c r="H4" s="57"/>
    </row>
    <row r="5" spans="2:15" ht="38.1" customHeight="1">
      <c r="B5" s="58" t="s">
        <v>378</v>
      </c>
      <c r="C5" s="59"/>
      <c r="E5" s="60" t="s">
        <v>379</v>
      </c>
      <c r="F5" s="59"/>
      <c r="H5" s="61" t="s">
        <v>380</v>
      </c>
      <c r="I5" s="59"/>
      <c r="K5" s="62" t="s">
        <v>381</v>
      </c>
    </row>
    <row r="6" spans="2:15" ht="9" customHeight="1"/>
    <row r="8" spans="2:15" ht="42.75" customHeight="1">
      <c r="B8" s="100" t="s">
        <v>382</v>
      </c>
      <c r="C8" s="100"/>
      <c r="D8" s="100"/>
      <c r="E8" s="100"/>
      <c r="F8" s="100"/>
      <c r="G8" s="100"/>
      <c r="H8" s="100"/>
      <c r="I8" s="56"/>
      <c r="J8" s="56"/>
      <c r="K8" s="56"/>
      <c r="L8" s="56"/>
      <c r="M8" s="56"/>
      <c r="N8" s="102">
        <f>AVERAGE(C11,F11,I11,L11,O11)</f>
        <v>0</v>
      </c>
      <c r="O8" s="102"/>
    </row>
    <row r="10" spans="2:15" ht="21">
      <c r="B10" s="55" t="s">
        <v>383</v>
      </c>
      <c r="C10" s="55"/>
      <c r="D10" s="55"/>
      <c r="E10" s="55"/>
      <c r="F10" s="55"/>
      <c r="G10" s="55"/>
      <c r="H10" s="56"/>
      <c r="I10" s="56"/>
      <c r="J10" s="56"/>
      <c r="K10" s="56"/>
      <c r="L10" s="56"/>
      <c r="M10" s="56"/>
      <c r="N10" s="56"/>
      <c r="O10" s="56"/>
    </row>
    <row r="11" spans="2:15" s="65" customFormat="1" ht="63.6" customHeight="1">
      <c r="B11" s="63" t="s">
        <v>384</v>
      </c>
      <c r="C11" s="64">
        <f>AVERAGE(C12:C14)</f>
        <v>0</v>
      </c>
      <c r="E11" s="66" t="s">
        <v>385</v>
      </c>
      <c r="F11" s="64">
        <f>AVERAGE(F12:F13)</f>
        <v>0</v>
      </c>
      <c r="H11" s="66" t="s">
        <v>386</v>
      </c>
      <c r="I11" s="64">
        <f>IF(I13="Aplica",AVERAGE(I12:I14),AVERAGE(I12,I14))</f>
        <v>0</v>
      </c>
      <c r="K11" s="66" t="s">
        <v>387</v>
      </c>
      <c r="L11" s="64">
        <f>AVERAGE(L12:L14)</f>
        <v>0</v>
      </c>
      <c r="N11" s="66" t="s">
        <v>388</v>
      </c>
      <c r="O11" s="64">
        <f>AVERAGE(O12:O13)</f>
        <v>0</v>
      </c>
    </row>
    <row r="12" spans="2:15" ht="80.099999999999994" customHeight="1">
      <c r="B12" s="67" t="s">
        <v>389</v>
      </c>
      <c r="C12" s="64">
        <f>'Disponibilidad de datos'!G6</f>
        <v>0</v>
      </c>
      <c r="D12" s="68"/>
      <c r="E12" s="67" t="s">
        <v>390</v>
      </c>
      <c r="F12" s="64">
        <f>'Análisis y Segmentación'!G6</f>
        <v>0</v>
      </c>
      <c r="G12" s="68"/>
      <c r="H12" s="67" t="s">
        <v>391</v>
      </c>
      <c r="I12" s="64">
        <f>'Diseño de productos y servicios'!G6</f>
        <v>0</v>
      </c>
      <c r="J12" s="68"/>
      <c r="K12" s="67" t="s">
        <v>392</v>
      </c>
      <c r="L12" s="64">
        <f>Implementación!G6</f>
        <v>0</v>
      </c>
      <c r="M12" s="68"/>
      <c r="N12" s="67" t="s">
        <v>393</v>
      </c>
      <c r="O12" s="64">
        <f>'Cultura organizacional y capaci'!G6</f>
        <v>0</v>
      </c>
    </row>
    <row r="13" spans="2:15" ht="80.099999999999994" customHeight="1">
      <c r="B13" s="67" t="s">
        <v>394</v>
      </c>
      <c r="C13" s="64">
        <f>'Disponibilidad de datos'!G33</f>
        <v>0</v>
      </c>
      <c r="D13" s="68"/>
      <c r="E13" s="67" t="s">
        <v>395</v>
      </c>
      <c r="F13" s="64">
        <f>'Análisis y Segmentación'!G38</f>
        <v>0</v>
      </c>
      <c r="G13" s="68"/>
      <c r="H13" s="67" t="s">
        <v>396</v>
      </c>
      <c r="I13" s="81">
        <f>'Diseño de productos y servicios'!G23</f>
        <v>0</v>
      </c>
      <c r="J13" s="68"/>
      <c r="K13" s="67" t="s">
        <v>397</v>
      </c>
      <c r="L13" s="64">
        <f>Implementación!G39</f>
        <v>0</v>
      </c>
      <c r="M13" s="68"/>
      <c r="N13" s="67" t="s">
        <v>398</v>
      </c>
      <c r="O13" s="64">
        <f>'Cultura organizacional y capaci'!G22</f>
        <v>0</v>
      </c>
    </row>
    <row r="14" spans="2:15" ht="80.099999999999994" customHeight="1">
      <c r="B14" s="67" t="s">
        <v>399</v>
      </c>
      <c r="C14" s="64">
        <f>'Disponibilidad de datos'!G58</f>
        <v>0</v>
      </c>
      <c r="D14" s="68"/>
      <c r="E14" s="68" t="s">
        <v>400</v>
      </c>
      <c r="F14" s="68"/>
      <c r="G14" s="68"/>
      <c r="H14" s="67" t="s">
        <v>401</v>
      </c>
      <c r="I14" s="64">
        <f>'Diseño de productos y servicios'!G53</f>
        <v>0</v>
      </c>
      <c r="J14" s="68"/>
      <c r="K14" s="67" t="s">
        <v>402</v>
      </c>
      <c r="L14" s="64">
        <f>Implementación!G60</f>
        <v>0</v>
      </c>
      <c r="M14" s="68"/>
      <c r="N14" s="67" t="s">
        <v>403</v>
      </c>
      <c r="O14" s="64">
        <f>'Cultura organizacional y capaci'!G41</f>
        <v>0</v>
      </c>
    </row>
  </sheetData>
  <sheetProtection algorithmName="SHA-512" hashValue="uFuoddr2M8MnFMTex6cMsiieLqfcZ07DX63aeUxoHRISQ2JXw/rM2XperGCginWGhHrOhlkHIobxczGBR5pq+w==" saltValue="BFFHjOtfa9xqmndkaoOf4Q==" spinCount="100000" sheet="1" selectLockedCells="1"/>
  <mergeCells count="3">
    <mergeCell ref="B8:H8"/>
    <mergeCell ref="B3:O3"/>
    <mergeCell ref="N8:O8"/>
  </mergeCells>
  <conditionalFormatting sqref="C11:C14">
    <cfRule type="cellIs" dxfId="27" priority="26" operator="lessThanOrEqual">
      <formula>0.4</formula>
    </cfRule>
    <cfRule type="cellIs" dxfId="26" priority="27" operator="between">
      <formula>0.41</formula>
      <formula>0.8</formula>
    </cfRule>
    <cfRule type="cellIs" dxfId="25" priority="28" operator="greaterThanOrEqual">
      <formula>0.81</formula>
    </cfRule>
  </conditionalFormatting>
  <conditionalFormatting sqref="F11:F13">
    <cfRule type="cellIs" dxfId="24" priority="23" operator="lessThanOrEqual">
      <formula>0.4</formula>
    </cfRule>
    <cfRule type="cellIs" dxfId="23" priority="24" operator="between">
      <formula>0.41</formula>
      <formula>0.8</formula>
    </cfRule>
    <cfRule type="cellIs" dxfId="22" priority="25" operator="greaterThanOrEqual">
      <formula>0.81</formula>
    </cfRule>
  </conditionalFormatting>
  <conditionalFormatting sqref="I12 I14">
    <cfRule type="cellIs" dxfId="21" priority="20" operator="lessThanOrEqual">
      <formula>0.4</formula>
    </cfRule>
    <cfRule type="cellIs" dxfId="20" priority="21" operator="between">
      <formula>0.41</formula>
      <formula>0.8</formula>
    </cfRule>
    <cfRule type="cellIs" dxfId="19" priority="22" operator="greaterThanOrEqual">
      <formula>0.81</formula>
    </cfRule>
  </conditionalFormatting>
  <conditionalFormatting sqref="L12:L14">
    <cfRule type="cellIs" dxfId="18" priority="17" operator="lessThanOrEqual">
      <formula>0.4</formula>
    </cfRule>
    <cfRule type="cellIs" dxfId="17" priority="18" operator="between">
      <formula>0.41</formula>
      <formula>0.8</formula>
    </cfRule>
    <cfRule type="cellIs" dxfId="16" priority="19" operator="greaterThanOrEqual">
      <formula>0.81</formula>
    </cfRule>
  </conditionalFormatting>
  <conditionalFormatting sqref="O11:O14">
    <cfRule type="cellIs" dxfId="15" priority="14" operator="lessThanOrEqual">
      <formula>0.4</formula>
    </cfRule>
    <cfRule type="cellIs" dxfId="14" priority="15" operator="between">
      <formula>0.41</formula>
      <formula>0.8</formula>
    </cfRule>
    <cfRule type="cellIs" dxfId="13" priority="16" operator="greaterThanOrEqual">
      <formula>0.81</formula>
    </cfRule>
  </conditionalFormatting>
  <conditionalFormatting sqref="N8">
    <cfRule type="cellIs" dxfId="12" priority="11" operator="lessThanOrEqual">
      <formula>0.4</formula>
    </cfRule>
    <cfRule type="cellIs" dxfId="11" priority="12" operator="between">
      <formula>0.41</formula>
      <formula>0.8</formula>
    </cfRule>
    <cfRule type="cellIs" dxfId="10" priority="13" operator="greaterThanOrEqual">
      <formula>0.81</formula>
    </cfRule>
  </conditionalFormatting>
  <conditionalFormatting sqref="I11">
    <cfRule type="cellIs" dxfId="9" priority="8" operator="lessThanOrEqual">
      <formula>0.4</formula>
    </cfRule>
    <cfRule type="cellIs" dxfId="8" priority="9" operator="between">
      <formula>0.41</formula>
      <formula>0.8</formula>
    </cfRule>
    <cfRule type="cellIs" dxfId="7" priority="10" operator="greaterThanOrEqual">
      <formula>0.81</formula>
    </cfRule>
  </conditionalFormatting>
  <conditionalFormatting sqref="L11">
    <cfRule type="cellIs" dxfId="6" priority="5" operator="lessThanOrEqual">
      <formula>0.4</formula>
    </cfRule>
    <cfRule type="cellIs" dxfId="5" priority="6" operator="between">
      <formula>0.41</formula>
      <formula>0.8</formula>
    </cfRule>
    <cfRule type="cellIs" dxfId="4" priority="7" operator="greaterThanOrEqual">
      <formula>0.81</formula>
    </cfRule>
  </conditionalFormatting>
  <conditionalFormatting sqref="I13">
    <cfRule type="containsText" dxfId="3" priority="1" operator="containsText" text="No aplica">
      <formula>NOT(ISERROR(SEARCH("No aplica",I13)))</formula>
    </cfRule>
    <cfRule type="cellIs" dxfId="2" priority="2" operator="lessThanOrEqual">
      <formula>0.4</formula>
    </cfRule>
    <cfRule type="cellIs" dxfId="1" priority="3" operator="between">
      <formula>0.41</formula>
      <formula>0.8</formula>
    </cfRule>
    <cfRule type="cellIs" dxfId="0" priority="4" operator="greaterThanOrEqual">
      <formula>0.81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64FD8-BFE4-4CF6-99EB-7FEA58A52680}">
  <dimension ref="A2:C4"/>
  <sheetViews>
    <sheetView workbookViewId="0">
      <selection activeCell="B2" sqref="B2"/>
    </sheetView>
  </sheetViews>
  <sheetFormatPr defaultRowHeight="14.45"/>
  <sheetData>
    <row r="2" spans="1:3">
      <c r="A2" s="11" t="s">
        <v>404</v>
      </c>
      <c r="B2" t="s">
        <v>405</v>
      </c>
      <c r="C2" s="11" t="s">
        <v>404</v>
      </c>
    </row>
    <row r="3" spans="1:3">
      <c r="A3" s="11" t="s">
        <v>406</v>
      </c>
      <c r="B3" t="s">
        <v>407</v>
      </c>
      <c r="C3" t="s">
        <v>407</v>
      </c>
    </row>
    <row r="4" spans="1:3">
      <c r="A4" t="s">
        <v>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0E0F-D2CE-4EE8-A2B7-10B317122AFF}">
  <dimension ref="B1:B12"/>
  <sheetViews>
    <sheetView workbookViewId="0">
      <selection activeCell="B4" sqref="B4"/>
    </sheetView>
  </sheetViews>
  <sheetFormatPr defaultColWidth="8.7109375" defaultRowHeight="14.45"/>
  <cols>
    <col min="1" max="1" width="8.7109375" style="1"/>
    <col min="2" max="2" width="88.5703125" style="1" customWidth="1"/>
    <col min="3" max="16384" width="8.7109375" style="1"/>
  </cols>
  <sheetData>
    <row r="1" spans="2:2" ht="51" customHeight="1"/>
    <row r="2" spans="2:2" ht="30" customHeight="1">
      <c r="B2" s="30" t="s">
        <v>408</v>
      </c>
    </row>
    <row r="3" spans="2:2" ht="30" customHeight="1">
      <c r="B3" s="31" t="s">
        <v>409</v>
      </c>
    </row>
    <row r="4" spans="2:2">
      <c r="B4" s="82" t="s">
        <v>410</v>
      </c>
    </row>
    <row r="5" spans="2:2">
      <c r="B5" s="82" t="s">
        <v>411</v>
      </c>
    </row>
    <row r="6" spans="2:2">
      <c r="B6" s="82" t="s">
        <v>412</v>
      </c>
    </row>
    <row r="7" spans="2:2">
      <c r="B7" s="82" t="s">
        <v>413</v>
      </c>
    </row>
    <row r="8" spans="2:2">
      <c r="B8" s="82" t="s">
        <v>414</v>
      </c>
    </row>
    <row r="9" spans="2:2">
      <c r="B9" s="82" t="s">
        <v>415</v>
      </c>
    </row>
    <row r="10" spans="2:2">
      <c r="B10" s="82" t="s">
        <v>416</v>
      </c>
    </row>
    <row r="11" spans="2:2">
      <c r="B11" s="82" t="s">
        <v>417</v>
      </c>
    </row>
    <row r="12" spans="2:2">
      <c r="B12" s="32" t="s">
        <v>418</v>
      </c>
    </row>
  </sheetData>
  <sheetProtection algorithmName="SHA-512" hashValue="E8VaYpIcSJ+1OyjMEO4+WEbefGg94wSaJG/FMRrdT+MHUPhu2LlSVEVF38PAX9mLig1S2S2VnkogiOJcoZs5aQ==" saltValue="ZWb/M2CQx6MgZ5WccAW1cg==" spinCount="100000" sheet="1" selectLockedCells="1"/>
  <hyperlinks>
    <hyperlink ref="B5" r:id="rId1" display="https://financialallianceforwomen.org/" xr:uid="{B23A4648-EDD3-4661-AC80-BB6B3AC19882}"/>
    <hyperlink ref="B6" r:id="rId2" display="https://www.afi-global.org/" xr:uid="{32072AC0-81A5-4821-B7B3-0DF074A9D429}"/>
    <hyperlink ref="B7" r:id="rId3" display="https://data2x.org/financial-inclusion/" xr:uid="{F9CA1F93-D79B-4C8F-9519-EB1B251B1C5F}"/>
    <hyperlink ref="B8" r:id="rId4" display="https://www.ifc.org/en/home" xr:uid="{37ADDE23-60D6-4EB8-A0EC-B93F6D10FA10}"/>
    <hyperlink ref="B9" r:id="rId5" display="https://www.worldbank.org/en/home" xr:uid="{FC480F7A-EF4D-4750-9581-1F6239F8A98D}"/>
    <hyperlink ref="B10" r:id="rId6" display="https://www.uncdf.org/" xr:uid="{18A10C4C-7399-49EF-965D-BFFE57A8AEB3}"/>
    <hyperlink ref="B11" r:id="rId7" display="https://www.cgap.org/" xr:uid="{8CFDE55F-9C1A-48E8-B1FE-F5367F3603E4}"/>
    <hyperlink ref="B4" r:id="rId8" display="https://www.findevgateway.org/finequity" xr:uid="{0F91F837-85F5-4B69-9CB7-EEAB8A982B09}"/>
  </hyperlinks>
  <pageMargins left="0.7" right="0.7" top="0.75" bottom="0.75" header="0.3" footer="0.3"/>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A2A134DBE4745853E8F6EB7A113E2" ma:contentTypeVersion="14" ma:contentTypeDescription="Create a new document." ma:contentTypeScope="" ma:versionID="3321e96c5e1d08b97c1a5a60f1bcfb50">
  <xsd:schema xmlns:xsd="http://www.w3.org/2001/XMLSchema" xmlns:xs="http://www.w3.org/2001/XMLSchema" xmlns:p="http://schemas.microsoft.com/office/2006/metadata/properties" xmlns:ns2="dcb581b3-7b35-4803-91e6-1e3215f361d1" xmlns:ns3="e25b652f-50b2-4fe1-9666-65f9be14ea7f" targetNamespace="http://schemas.microsoft.com/office/2006/metadata/properties" ma:root="true" ma:fieldsID="5cc4a9694e52f30fb8a9df793a0150d5" ns2:_="" ns3:_="">
    <xsd:import namespace="dcb581b3-7b35-4803-91e6-1e3215f361d1"/>
    <xsd:import namespace="e25b652f-50b2-4fe1-9666-65f9be14ea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b581b3-7b35-4803-91e6-1e3215f36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c250d15-9240-48a2-bed8-252fb13a144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5b652f-50b2-4fe1-9666-65f9be14ea7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d7a51d-0e3b-4d39-9457-74e2ac9301d7}" ma:internalName="TaxCatchAll" ma:showField="CatchAllData" ma:web="e25b652f-50b2-4fe1-9666-65f9be14ea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cb581b3-7b35-4803-91e6-1e3215f361d1">
      <Terms xmlns="http://schemas.microsoft.com/office/infopath/2007/PartnerControls"/>
    </lcf76f155ced4ddcb4097134ff3c332f>
    <TaxCatchAll xmlns="e25b652f-50b2-4fe1-9666-65f9be14ea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96C418-514F-4C57-80E4-B46DDD1A198A}"/>
</file>

<file path=customXml/itemProps2.xml><?xml version="1.0" encoding="utf-8"?>
<ds:datastoreItem xmlns:ds="http://schemas.openxmlformats.org/officeDocument/2006/customXml" ds:itemID="{12459D61-4381-4B52-ABE1-162498EB5398}"/>
</file>

<file path=customXml/itemProps3.xml><?xml version="1.0" encoding="utf-8"?>
<ds:datastoreItem xmlns:ds="http://schemas.openxmlformats.org/officeDocument/2006/customXml" ds:itemID="{7074AD72-C800-45FF-9F93-DF2CC7196D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Jiménez Montero</dc:creator>
  <cp:keywords/>
  <dc:description/>
  <cp:lastModifiedBy>Daniela Jimenez</cp:lastModifiedBy>
  <cp:revision/>
  <dcterms:created xsi:type="dcterms:W3CDTF">2024-05-31T10:08:56Z</dcterms:created>
  <dcterms:modified xsi:type="dcterms:W3CDTF">2025-01-17T11:15:08Z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0x010100B29A2A134DBE4745853E8F6EB7A113E2</vt:lpwstr>
  </property>
  <property fmtid="{D5CDD505-2E9C-101B-9397-08002B2CF9AE}" pid="3" name="MediaServiceImageTags">
    <vt:lpwstr/>
  </property>
</Properties>
</file>